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Пискунова\2022\стандарт раскрытия\12б\"/>
    </mc:Choice>
  </mc:AlternateContent>
  <bookViews>
    <workbookView xWindow="0" yWindow="0" windowWidth="14925" windowHeight="12330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60" i="1" l="1"/>
  <c r="G54" i="1" l="1"/>
  <c r="G20" i="1" l="1"/>
  <c r="D22" i="3" l="1"/>
  <c r="D18" i="3" s="1"/>
  <c r="D21" i="3"/>
  <c r="D17" i="3" s="1"/>
  <c r="D20" i="3"/>
  <c r="D16" i="3" s="1"/>
  <c r="D35" i="3" s="1"/>
  <c r="G57" i="1" l="1"/>
  <c r="G69" i="1"/>
  <c r="G66" i="1"/>
  <c r="G63" i="1"/>
  <c r="G36" i="1"/>
  <c r="G29" i="1"/>
  <c r="G27" i="1" s="1"/>
  <c r="G19" i="1" s="1"/>
  <c r="G18" i="1" l="1"/>
  <c r="B11" i="3"/>
  <c r="B9" i="3"/>
</calcChain>
</file>

<file path=xl/sharedStrings.xml><?xml version="1.0" encoding="utf-8"?>
<sst xmlns="http://schemas.openxmlformats.org/spreadsheetml/2006/main" count="262" uniqueCount="171">
  <si>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</si>
  <si>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</si>
  <si>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</si>
  <si>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</si>
  <si>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</si>
  <si>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</si>
  <si>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</si>
  <si>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</si>
  <si>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</si>
  <si>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</si>
  <si>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</si>
  <si>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</si>
  <si>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</si>
  <si>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</si>
  <si>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</si>
  <si>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</si>
  <si>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</si>
  <si>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</si>
  <si>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</si>
  <si>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</si>
  <si>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</si>
  <si>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</si>
  <si>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</si>
  <si>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</si>
  <si>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</si>
  <si>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</si>
  <si>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</si>
  <si>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</si>
  <si>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</si>
  <si>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</si>
  <si>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</si>
  <si>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</si>
  <si>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</si>
  <si>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</si>
  <si>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</si>
  <si>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</si>
  <si>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</si>
  <si>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</si>
  <si>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</si>
  <si>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</si>
  <si>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</si>
  <si>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</si>
  <si>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</si>
  <si>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</si>
  <si>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</si>
  <si>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</si>
  <si>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</si>
  <si>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</si>
  <si>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</si>
  <si>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</si>
  <si>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</si>
  <si>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</si>
  <si>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</si>
  <si>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</si>
  <si>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</si>
  <si>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</si>
  <si>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</si>
  <si>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</si>
  <si>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</si>
  <si>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</si>
  <si>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</si>
  <si>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</si>
  <si>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</si>
  <si>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</si>
  <si>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</si>
  <si>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</si>
  <si>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</si>
  <si>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</si>
  <si>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</si>
  <si>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</si>
  <si>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</si>
  <si>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</si>
  <si>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</si>
  <si>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</si>
  <si>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</si>
  <si>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</si>
  <si>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</si>
  <si>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</si>
  <si>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</si>
  <si>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</si>
  <si>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</si>
  <si>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</si>
  <si>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</si>
  <si>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</si>
  <si>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</si>
  <si>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</si>
  <si>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</si>
  <si>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</si>
  <si>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</si>
  <si>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</si>
  <si>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</si>
  <si>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</si>
  <si>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</si>
  <si>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</si>
  <si>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</si>
  <si>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</si>
  <si>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</si>
  <si>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</si>
  <si>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</si>
  <si>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</si>
  <si>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</si>
  <si>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</si>
  <si>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</si>
  <si>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</si>
  <si>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</si>
  <si>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</si>
  <si>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</si>
  <si>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</si>
  <si>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</si>
  <si>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</si>
  <si>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</si>
  <si>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</si>
  <si>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</si>
  <si>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</si>
  <si>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</si>
  <si>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</si>
  <si>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</si>
  <si>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</si>
  <si>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</si>
  <si>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</si>
  <si>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</si>
  <si>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</si>
  <si>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</si>
  <si>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</si>
  <si>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</si>
  <si>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</si>
  <si>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</si>
  <si>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</si>
  <si>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</si>
  <si>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</si>
  <si>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</si>
  <si>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</si>
  <si>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</si>
  <si>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</si>
  <si>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</si>
  <si>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</si>
  <si>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</si>
  <si>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</si>
  <si>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</si>
  <si>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</si>
  <si>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</si>
  <si>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</si>
  <si>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</si>
  <si>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</si>
  <si>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</si>
  <si>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</si>
  <si>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</si>
  <si>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</si>
  <si>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</si>
  <si>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</si>
  <si>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</si>
  <si>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</si>
  <si>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</si>
  <si>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</si>
  <si>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</si>
  <si>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</si>
  <si>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</si>
  <si>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</si>
  <si>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</si>
  <si>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</si>
  <si>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</si>
  <si>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2.2.2.</t>
  </si>
  <si>
    <t>2.2.3.</t>
  </si>
  <si>
    <t>в т.ч. возврат и обслуживание долгосрочных заемных средств</t>
  </si>
  <si>
    <t>в том числе трансформаторная мощность подстанции на ВН уровне напряжения</t>
  </si>
  <si>
    <t>2.1</t>
  </si>
  <si>
    <t>2.2</t>
  </si>
  <si>
    <t>в том числе трансформаторная мощность подстанции на СН2 уровне напряжения</t>
  </si>
  <si>
    <t>теплоэнергия на хозяйственные нужды</t>
  </si>
  <si>
    <t>прочие неподконтрольные расходы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</si>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</sst>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0" fontId="6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4" fontId="2" fillId="0" borderId="2" xfId="0" applyNumberFormat="1" applyFont="1" applyBorder="1"/>
    <xf numFmtId="4" fontId="9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2"/>
    </xf>
    <xf numFmtId="0" fontId="2" fillId="0" borderId="8" xfId="0" applyFont="1" applyBorder="1" applyAlignment="1">
      <alignment horizontal="left" wrapText="1" indent="2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  <xf numFmtId="4" fontId="10" fillId="0" borderId="2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7"/>
  <sheetViews>
    <sheetView tabSelected="1" view="pageBreakPreview" zoomScale="80" zoomScaleNormal="100" zoomScaleSheetLayoutView="80" workbookViewId="0">
      <selection activeCell="G18" sqref="G18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3.140625" style="1" bestFit="1" customWidth="1"/>
    <col min="8" max="8" width="11.85546875" style="1" customWidth="1"/>
    <col min="9" max="9" width="27.85546875" style="1" customWidth="1"/>
    <col min="10" max="16384" width="9.140625" style="1"/>
  </cols>
  <sheetData>
    <row r="2" spans="1:9" x14ac:dyDescent="0.25">
      <c r="A2" s="53" t="s">
        <v>0</v>
      </c>
      <c r="B2" s="54"/>
      <c r="C2" s="54"/>
      <c r="D2" s="54"/>
      <c r="E2" s="54"/>
      <c r="F2" s="54"/>
      <c r="G2" s="54"/>
      <c r="H2" s="54"/>
      <c r="I2" s="46"/>
    </row>
    <row r="3" spans="1:9" x14ac:dyDescent="0.25">
      <c r="A3" s="54"/>
      <c r="B3" s="54"/>
      <c r="C3" s="54"/>
      <c r="D3" s="54"/>
      <c r="E3" s="54"/>
      <c r="F3" s="54"/>
      <c r="G3" s="54"/>
      <c r="H3" s="54"/>
      <c r="I3" s="46"/>
    </row>
    <row r="4" spans="1:9" x14ac:dyDescent="0.25">
      <c r="A4" s="54"/>
      <c r="B4" s="54"/>
      <c r="C4" s="54"/>
      <c r="D4" s="54"/>
      <c r="E4" s="54"/>
      <c r="F4" s="54"/>
      <c r="G4" s="54"/>
      <c r="H4" s="54"/>
      <c r="I4" s="46"/>
    </row>
    <row r="5" spans="1:9" x14ac:dyDescent="0.25">
      <c r="A5" s="55"/>
      <c r="B5" s="55"/>
      <c r="C5" s="55"/>
      <c r="D5" s="55"/>
      <c r="E5" s="55"/>
      <c r="F5" s="55"/>
      <c r="G5" s="55"/>
      <c r="H5" s="55"/>
      <c r="I5" s="46"/>
    </row>
    <row r="7" spans="1:9" x14ac:dyDescent="0.25">
      <c r="A7" s="1" t="s">
        <v>1</v>
      </c>
      <c r="C7" s="15"/>
      <c r="D7" s="57" t="s">
        <v>92</v>
      </c>
      <c r="E7" s="58"/>
      <c r="F7" s="58"/>
      <c r="G7" s="58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59">
        <v>3528055532</v>
      </c>
      <c r="C9" s="60"/>
      <c r="D9" s="60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57">
        <v>352801001</v>
      </c>
      <c r="C11" s="58"/>
      <c r="D11" s="58"/>
    </row>
    <row r="13" spans="1:9" x14ac:dyDescent="0.25">
      <c r="A13" s="1" t="s">
        <v>4</v>
      </c>
      <c r="E13" s="16">
        <v>2020</v>
      </c>
      <c r="F13" s="2" t="s">
        <v>5</v>
      </c>
      <c r="G13" s="16">
        <v>2024</v>
      </c>
      <c r="H13" s="1" t="s">
        <v>6</v>
      </c>
    </row>
    <row r="15" spans="1:9" s="3" customFormat="1" x14ac:dyDescent="0.25">
      <c r="A15" s="56" t="s">
        <v>7</v>
      </c>
      <c r="B15" s="56" t="s">
        <v>8</v>
      </c>
      <c r="C15" s="61"/>
      <c r="D15" s="61"/>
      <c r="E15" s="56" t="s">
        <v>9</v>
      </c>
      <c r="F15" s="61"/>
      <c r="G15" s="56">
        <v>2022</v>
      </c>
      <c r="H15" s="61"/>
      <c r="I15" s="56" t="s">
        <v>10</v>
      </c>
    </row>
    <row r="16" spans="1:9" s="3" customFormat="1" x14ac:dyDescent="0.25">
      <c r="A16" s="41"/>
      <c r="B16" s="41"/>
      <c r="C16" s="41"/>
      <c r="D16" s="41"/>
      <c r="E16" s="41"/>
      <c r="F16" s="41"/>
      <c r="G16" s="17" t="s">
        <v>11</v>
      </c>
      <c r="H16" s="17" t="s">
        <v>12</v>
      </c>
      <c r="I16" s="41"/>
    </row>
    <row r="17" spans="1:9" x14ac:dyDescent="0.25">
      <c r="A17" s="18" t="s">
        <v>13</v>
      </c>
      <c r="B17" s="49" t="s">
        <v>16</v>
      </c>
      <c r="C17" s="50"/>
      <c r="D17" s="50"/>
      <c r="E17" s="40" t="s">
        <v>134</v>
      </c>
      <c r="F17" s="41"/>
      <c r="G17" s="20" t="s">
        <v>134</v>
      </c>
      <c r="H17" s="20" t="s">
        <v>134</v>
      </c>
      <c r="I17" s="20" t="s">
        <v>134</v>
      </c>
    </row>
    <row r="18" spans="1:9" ht="32.25" customHeight="1" x14ac:dyDescent="0.25">
      <c r="A18" s="18">
        <v>1</v>
      </c>
      <c r="B18" s="51" t="s">
        <v>17</v>
      </c>
      <c r="C18" s="52"/>
      <c r="D18" s="52"/>
      <c r="E18" s="40" t="s">
        <v>131</v>
      </c>
      <c r="F18" s="41"/>
      <c r="G18" s="21">
        <f>G19+G36+G53</f>
        <v>720425.06099999987</v>
      </c>
      <c r="H18" s="29"/>
      <c r="I18" s="28"/>
    </row>
    <row r="19" spans="1:9" ht="30.75" customHeight="1" x14ac:dyDescent="0.25">
      <c r="A19" s="18" t="s">
        <v>14</v>
      </c>
      <c r="B19" s="51" t="s">
        <v>18</v>
      </c>
      <c r="C19" s="52"/>
      <c r="D19" s="52"/>
      <c r="E19" s="40" t="s">
        <v>131</v>
      </c>
      <c r="F19" s="41"/>
      <c r="G19" s="21">
        <f>G20+G25+G27</f>
        <v>201679.52099999998</v>
      </c>
      <c r="H19" s="29"/>
      <c r="I19" s="19"/>
    </row>
    <row r="20" spans="1:9" ht="31.5" customHeight="1" x14ac:dyDescent="0.25">
      <c r="A20" s="18" t="s">
        <v>15</v>
      </c>
      <c r="B20" s="51" t="s">
        <v>19</v>
      </c>
      <c r="C20" s="52"/>
      <c r="D20" s="52"/>
      <c r="E20" s="40" t="s">
        <v>131</v>
      </c>
      <c r="F20" s="41"/>
      <c r="G20" s="21">
        <f>G21+G22+G23</f>
        <v>20923.55</v>
      </c>
      <c r="H20" s="29"/>
      <c r="I20" s="19"/>
    </row>
    <row r="21" spans="1:9" ht="48.75" customHeight="1" x14ac:dyDescent="0.25">
      <c r="A21" s="18" t="s">
        <v>93</v>
      </c>
      <c r="B21" s="49" t="s">
        <v>20</v>
      </c>
      <c r="C21" s="50"/>
      <c r="D21" s="50"/>
      <c r="E21" s="40" t="s">
        <v>131</v>
      </c>
      <c r="F21" s="41"/>
      <c r="G21" s="30">
        <v>20923.55</v>
      </c>
      <c r="H21" s="21"/>
      <c r="I21" s="19"/>
    </row>
    <row r="22" spans="1:9" x14ac:dyDescent="0.25">
      <c r="A22" s="18" t="s">
        <v>94</v>
      </c>
      <c r="B22" s="49" t="s">
        <v>21</v>
      </c>
      <c r="C22" s="50"/>
      <c r="D22" s="50"/>
      <c r="E22" s="40" t="s">
        <v>131</v>
      </c>
      <c r="F22" s="41"/>
      <c r="G22" s="21"/>
      <c r="H22" s="21"/>
      <c r="I22" s="19"/>
    </row>
    <row r="23" spans="1:9" ht="97.5" customHeight="1" x14ac:dyDescent="0.25">
      <c r="A23" s="18" t="s">
        <v>95</v>
      </c>
      <c r="B23" s="49" t="s">
        <v>22</v>
      </c>
      <c r="C23" s="50"/>
      <c r="D23" s="50"/>
      <c r="E23" s="40" t="s">
        <v>131</v>
      </c>
      <c r="F23" s="41"/>
      <c r="G23" s="21"/>
      <c r="H23" s="21"/>
      <c r="I23" s="19"/>
    </row>
    <row r="24" spans="1:9" x14ac:dyDescent="0.25">
      <c r="A24" s="18" t="s">
        <v>96</v>
      </c>
      <c r="B24" s="49" t="s">
        <v>23</v>
      </c>
      <c r="C24" s="50"/>
      <c r="D24" s="50"/>
      <c r="E24" s="40" t="s">
        <v>131</v>
      </c>
      <c r="F24" s="41"/>
      <c r="G24" s="21"/>
      <c r="H24" s="21"/>
      <c r="I24" s="19"/>
    </row>
    <row r="25" spans="1:9" x14ac:dyDescent="0.25">
      <c r="A25" s="18" t="s">
        <v>97</v>
      </c>
      <c r="B25" s="49" t="s">
        <v>24</v>
      </c>
      <c r="C25" s="50"/>
      <c r="D25" s="50"/>
      <c r="E25" s="40" t="s">
        <v>131</v>
      </c>
      <c r="F25" s="41"/>
      <c r="G25" s="30">
        <v>132689.59</v>
      </c>
      <c r="H25" s="21"/>
      <c r="I25" s="19"/>
    </row>
    <row r="26" spans="1:9" x14ac:dyDescent="0.25">
      <c r="A26" s="18" t="s">
        <v>98</v>
      </c>
      <c r="B26" s="49" t="s">
        <v>23</v>
      </c>
      <c r="C26" s="50"/>
      <c r="D26" s="50"/>
      <c r="E26" s="40" t="s">
        <v>131</v>
      </c>
      <c r="F26" s="41"/>
      <c r="G26" s="21"/>
      <c r="H26" s="21"/>
      <c r="I26" s="19"/>
    </row>
    <row r="27" spans="1:9" ht="28.5" customHeight="1" x14ac:dyDescent="0.25">
      <c r="A27" s="18" t="s">
        <v>99</v>
      </c>
      <c r="B27" s="49" t="s">
        <v>25</v>
      </c>
      <c r="C27" s="50"/>
      <c r="D27" s="50"/>
      <c r="E27" s="40" t="s">
        <v>131</v>
      </c>
      <c r="F27" s="41"/>
      <c r="G27" s="21">
        <f>G28+G29</f>
        <v>48066.381000000001</v>
      </c>
      <c r="H27" s="21"/>
      <c r="I27" s="19"/>
    </row>
    <row r="28" spans="1:9" ht="51" customHeight="1" x14ac:dyDescent="0.25">
      <c r="A28" s="18" t="s">
        <v>100</v>
      </c>
      <c r="B28" s="49" t="s">
        <v>26</v>
      </c>
      <c r="C28" s="50"/>
      <c r="D28" s="50"/>
      <c r="E28" s="40" t="s">
        <v>131</v>
      </c>
      <c r="F28" s="41"/>
      <c r="G28" s="30">
        <v>5250.9750000000004</v>
      </c>
      <c r="H28" s="21"/>
      <c r="I28" s="19"/>
    </row>
    <row r="29" spans="1:9" ht="38.25" customHeight="1" x14ac:dyDescent="0.25">
      <c r="A29" s="18" t="s">
        <v>101</v>
      </c>
      <c r="B29" s="49" t="s">
        <v>27</v>
      </c>
      <c r="C29" s="50"/>
      <c r="D29" s="50"/>
      <c r="E29" s="40" t="s">
        <v>131</v>
      </c>
      <c r="F29" s="41"/>
      <c r="G29" s="21">
        <f>G30+G31+G32+G33</f>
        <v>42815.406000000003</v>
      </c>
      <c r="H29" s="21"/>
      <c r="I29" s="19"/>
    </row>
    <row r="30" spans="1:9" x14ac:dyDescent="0.25">
      <c r="A30" s="18"/>
      <c r="B30" s="47" t="s">
        <v>140</v>
      </c>
      <c r="C30" s="48"/>
      <c r="D30" s="48"/>
      <c r="E30" s="40" t="s">
        <v>131</v>
      </c>
      <c r="F30" s="41"/>
      <c r="G30" s="30">
        <v>16656.875</v>
      </c>
      <c r="H30" s="21"/>
      <c r="I30" s="19"/>
    </row>
    <row r="31" spans="1:9" ht="33.75" customHeight="1" x14ac:dyDescent="0.25">
      <c r="A31" s="18"/>
      <c r="B31" s="47" t="s">
        <v>141</v>
      </c>
      <c r="C31" s="48"/>
      <c r="D31" s="48"/>
      <c r="E31" s="40" t="s">
        <v>131</v>
      </c>
      <c r="F31" s="41"/>
      <c r="G31" s="30">
        <v>5914.8109999999997</v>
      </c>
      <c r="H31" s="21"/>
      <c r="I31" s="19"/>
    </row>
    <row r="32" spans="1:9" ht="45" customHeight="1" x14ac:dyDescent="0.25">
      <c r="A32" s="18"/>
      <c r="B32" s="47" t="s">
        <v>142</v>
      </c>
      <c r="C32" s="48"/>
      <c r="D32" s="48"/>
      <c r="E32" s="40" t="s">
        <v>131</v>
      </c>
      <c r="F32" s="41"/>
      <c r="G32" s="30">
        <v>19826.650000000001</v>
      </c>
      <c r="H32" s="21"/>
      <c r="I32" s="19"/>
    </row>
    <row r="33" spans="1:9" x14ac:dyDescent="0.25">
      <c r="A33" s="18"/>
      <c r="B33" s="47" t="s">
        <v>139</v>
      </c>
      <c r="C33" s="48"/>
      <c r="D33" s="48"/>
      <c r="E33" s="40" t="s">
        <v>131</v>
      </c>
      <c r="F33" s="41"/>
      <c r="G33" s="30">
        <v>417.07</v>
      </c>
      <c r="H33" s="21"/>
      <c r="I33" s="19"/>
    </row>
    <row r="34" spans="1:9" ht="55.5" customHeight="1" x14ac:dyDescent="0.25">
      <c r="A34" s="18" t="s">
        <v>102</v>
      </c>
      <c r="B34" s="49" t="s">
        <v>28</v>
      </c>
      <c r="C34" s="50"/>
      <c r="D34" s="50"/>
      <c r="E34" s="40" t="s">
        <v>131</v>
      </c>
      <c r="F34" s="41"/>
      <c r="G34" s="21">
        <v>0</v>
      </c>
      <c r="H34" s="21"/>
      <c r="I34" s="19"/>
    </row>
    <row r="35" spans="1:9" ht="33" customHeight="1" x14ac:dyDescent="0.25">
      <c r="A35" s="18" t="s">
        <v>103</v>
      </c>
      <c r="B35" s="49" t="s">
        <v>29</v>
      </c>
      <c r="C35" s="50"/>
      <c r="D35" s="50"/>
      <c r="E35" s="40" t="s">
        <v>131</v>
      </c>
      <c r="F35" s="41"/>
      <c r="G35" s="21"/>
      <c r="H35" s="21"/>
      <c r="I35" s="19"/>
    </row>
    <row r="36" spans="1:9" ht="35.25" customHeight="1" x14ac:dyDescent="0.25">
      <c r="A36" s="18" t="s">
        <v>104</v>
      </c>
      <c r="B36" s="49" t="s">
        <v>30</v>
      </c>
      <c r="C36" s="50"/>
      <c r="D36" s="50"/>
      <c r="E36" s="40" t="s">
        <v>131</v>
      </c>
      <c r="F36" s="41"/>
      <c r="G36" s="21">
        <f>G37+G38+G39+G40+G41+G42+G43+G44+G45+G46+G48+G49</f>
        <v>429618.70999999996</v>
      </c>
      <c r="H36" s="21"/>
      <c r="I36" s="19"/>
    </row>
    <row r="37" spans="1:9" ht="30.75" customHeight="1" x14ac:dyDescent="0.25">
      <c r="A37" s="18" t="s">
        <v>105</v>
      </c>
      <c r="B37" s="51" t="s">
        <v>31</v>
      </c>
      <c r="C37" s="52"/>
      <c r="D37" s="52"/>
      <c r="E37" s="40" t="s">
        <v>131</v>
      </c>
      <c r="F37" s="41"/>
      <c r="G37" s="30">
        <v>109450.57</v>
      </c>
      <c r="H37" s="21"/>
      <c r="I37" s="19"/>
    </row>
    <row r="38" spans="1:9" ht="66" customHeight="1" x14ac:dyDescent="0.25">
      <c r="A38" s="18" t="s">
        <v>106</v>
      </c>
      <c r="B38" s="49" t="s">
        <v>32</v>
      </c>
      <c r="C38" s="50"/>
      <c r="D38" s="50"/>
      <c r="E38" s="40" t="s">
        <v>131</v>
      </c>
      <c r="F38" s="41"/>
      <c r="G38" s="21"/>
      <c r="H38" s="21"/>
      <c r="I38" s="19"/>
    </row>
    <row r="39" spans="1:9" x14ac:dyDescent="0.25">
      <c r="A39" s="18" t="s">
        <v>107</v>
      </c>
      <c r="B39" s="49" t="s">
        <v>33</v>
      </c>
      <c r="C39" s="50"/>
      <c r="D39" s="50"/>
      <c r="E39" s="40" t="s">
        <v>131</v>
      </c>
      <c r="F39" s="41"/>
      <c r="G39" s="30">
        <v>940.71</v>
      </c>
      <c r="H39" s="21"/>
      <c r="I39" s="19"/>
    </row>
    <row r="40" spans="1:9" ht="15.75" customHeight="1" x14ac:dyDescent="0.25">
      <c r="A40" s="18" t="s">
        <v>108</v>
      </c>
      <c r="B40" s="49" t="s">
        <v>34</v>
      </c>
      <c r="C40" s="50"/>
      <c r="D40" s="50"/>
      <c r="E40" s="40" t="s">
        <v>131</v>
      </c>
      <c r="F40" s="41"/>
      <c r="G40" s="30">
        <v>39966.1</v>
      </c>
      <c r="H40" s="21"/>
      <c r="I40" s="19"/>
    </row>
    <row r="41" spans="1:9" ht="79.5" customHeight="1" x14ac:dyDescent="0.25">
      <c r="A41" s="18" t="s">
        <v>109</v>
      </c>
      <c r="B41" s="49" t="s">
        <v>35</v>
      </c>
      <c r="C41" s="50"/>
      <c r="D41" s="50"/>
      <c r="E41" s="40" t="s">
        <v>131</v>
      </c>
      <c r="F41" s="41"/>
      <c r="G41" s="21"/>
      <c r="H41" s="21"/>
      <c r="I41" s="19"/>
    </row>
    <row r="42" spans="1:9" x14ac:dyDescent="0.25">
      <c r="A42" s="18" t="s">
        <v>110</v>
      </c>
      <c r="B42" s="49" t="s">
        <v>36</v>
      </c>
      <c r="C42" s="50"/>
      <c r="D42" s="50"/>
      <c r="E42" s="40" t="s">
        <v>131</v>
      </c>
      <c r="F42" s="41"/>
      <c r="G42" s="30">
        <v>177680.09</v>
      </c>
      <c r="H42" s="21"/>
      <c r="I42" s="19"/>
    </row>
    <row r="43" spans="1:9" ht="33" customHeight="1" x14ac:dyDescent="0.25">
      <c r="A43" s="18" t="s">
        <v>111</v>
      </c>
      <c r="B43" s="49" t="s">
        <v>53</v>
      </c>
      <c r="C43" s="50"/>
      <c r="D43" s="50"/>
      <c r="E43" s="40" t="s">
        <v>131</v>
      </c>
      <c r="F43" s="41"/>
      <c r="G43" s="30">
        <v>0</v>
      </c>
      <c r="H43" s="21"/>
      <c r="I43" s="19"/>
    </row>
    <row r="44" spans="1:9" x14ac:dyDescent="0.25">
      <c r="A44" s="18" t="s">
        <v>112</v>
      </c>
      <c r="B44" s="49" t="s">
        <v>54</v>
      </c>
      <c r="C44" s="50"/>
      <c r="D44" s="50"/>
      <c r="E44" s="40" t="s">
        <v>131</v>
      </c>
      <c r="F44" s="41"/>
      <c r="G44" s="30">
        <v>13945</v>
      </c>
      <c r="H44" s="21"/>
      <c r="I44" s="19"/>
    </row>
    <row r="45" spans="1:9" x14ac:dyDescent="0.25">
      <c r="A45" s="18" t="s">
        <v>113</v>
      </c>
      <c r="B45" s="49" t="s">
        <v>37</v>
      </c>
      <c r="C45" s="50"/>
      <c r="D45" s="50"/>
      <c r="E45" s="40" t="s">
        <v>131</v>
      </c>
      <c r="F45" s="41"/>
      <c r="G45" s="30">
        <v>35367.839999999997</v>
      </c>
      <c r="H45" s="21"/>
      <c r="I45" s="19"/>
    </row>
    <row r="46" spans="1:9" ht="100.5" customHeight="1" x14ac:dyDescent="0.25">
      <c r="A46" s="18" t="s">
        <v>114</v>
      </c>
      <c r="B46" s="49" t="s">
        <v>38</v>
      </c>
      <c r="C46" s="50"/>
      <c r="D46" s="50"/>
      <c r="E46" s="40" t="s">
        <v>131</v>
      </c>
      <c r="F46" s="41"/>
      <c r="G46" s="30">
        <v>41124.160000000003</v>
      </c>
      <c r="H46" s="21"/>
      <c r="I46" s="19"/>
    </row>
    <row r="47" spans="1:9" ht="36.75" customHeight="1" x14ac:dyDescent="0.25">
      <c r="A47" s="18" t="s">
        <v>115</v>
      </c>
      <c r="B47" s="49" t="s">
        <v>39</v>
      </c>
      <c r="C47" s="50"/>
      <c r="D47" s="50"/>
      <c r="E47" s="40" t="s">
        <v>132</v>
      </c>
      <c r="F47" s="41"/>
      <c r="G47" s="31">
        <v>439</v>
      </c>
      <c r="H47" s="21"/>
      <c r="I47" s="19"/>
    </row>
    <row r="48" spans="1:9" ht="197.25" customHeight="1" x14ac:dyDescent="0.25">
      <c r="A48" s="18" t="s">
        <v>116</v>
      </c>
      <c r="B48" s="49" t="s">
        <v>40</v>
      </c>
      <c r="C48" s="50"/>
      <c r="D48" s="50"/>
      <c r="E48" s="40" t="s">
        <v>131</v>
      </c>
      <c r="F48" s="41"/>
      <c r="G48" s="18"/>
      <c r="H48" s="21"/>
      <c r="I48" s="19"/>
    </row>
    <row r="49" spans="1:9" ht="33" customHeight="1" x14ac:dyDescent="0.25">
      <c r="A49" s="18" t="s">
        <v>117</v>
      </c>
      <c r="B49" s="49" t="s">
        <v>41</v>
      </c>
      <c r="C49" s="50"/>
      <c r="D49" s="50"/>
      <c r="E49" s="40" t="s">
        <v>131</v>
      </c>
      <c r="F49" s="41"/>
      <c r="G49" s="21">
        <f>G51+G50+G52</f>
        <v>11144.240000000002</v>
      </c>
      <c r="H49" s="21"/>
      <c r="I49" s="19"/>
    </row>
    <row r="50" spans="1:9" ht="33" customHeight="1" x14ac:dyDescent="0.25">
      <c r="A50" s="18"/>
      <c r="B50" s="62" t="s">
        <v>163</v>
      </c>
      <c r="C50" s="63"/>
      <c r="D50" s="64"/>
      <c r="E50" s="38" t="s">
        <v>131</v>
      </c>
      <c r="F50" s="39"/>
      <c r="G50" s="21">
        <v>0</v>
      </c>
      <c r="H50" s="21"/>
      <c r="I50" s="19"/>
    </row>
    <row r="51" spans="1:9" ht="38.25" customHeight="1" x14ac:dyDescent="0.25">
      <c r="A51" s="18"/>
      <c r="B51" s="47" t="s">
        <v>168</v>
      </c>
      <c r="C51" s="48"/>
      <c r="D51" s="48"/>
      <c r="E51" s="40" t="s">
        <v>131</v>
      </c>
      <c r="F51" s="41"/>
      <c r="G51" s="30">
        <v>1689.46</v>
      </c>
      <c r="H51" s="21"/>
      <c r="I51" s="19"/>
    </row>
    <row r="52" spans="1:9" ht="38.25" customHeight="1" x14ac:dyDescent="0.25">
      <c r="A52" s="18"/>
      <c r="B52" s="35" t="s">
        <v>169</v>
      </c>
      <c r="C52" s="36"/>
      <c r="D52" s="37"/>
      <c r="E52" s="38" t="s">
        <v>131</v>
      </c>
      <c r="F52" s="39"/>
      <c r="G52" s="30">
        <v>9454.7800000000007</v>
      </c>
      <c r="H52" s="21"/>
      <c r="I52" s="19"/>
    </row>
    <row r="53" spans="1:9" ht="79.5" customHeight="1" x14ac:dyDescent="0.25">
      <c r="A53" s="18" t="s">
        <v>118</v>
      </c>
      <c r="B53" s="49" t="s">
        <v>42</v>
      </c>
      <c r="C53" s="50"/>
      <c r="D53" s="50"/>
      <c r="E53" s="40" t="s">
        <v>131</v>
      </c>
      <c r="F53" s="41"/>
      <c r="G53" s="30">
        <v>89126.83</v>
      </c>
      <c r="H53" s="21"/>
      <c r="I53" s="19"/>
    </row>
    <row r="54" spans="1:9" ht="63" customHeight="1" x14ac:dyDescent="0.25">
      <c r="A54" s="18" t="s">
        <v>119</v>
      </c>
      <c r="B54" s="49" t="s">
        <v>43</v>
      </c>
      <c r="C54" s="50"/>
      <c r="D54" s="50"/>
      <c r="E54" s="40" t="s">
        <v>131</v>
      </c>
      <c r="F54" s="41"/>
      <c r="G54" s="21">
        <f>G30</f>
        <v>16656.875</v>
      </c>
      <c r="H54" s="21"/>
      <c r="I54" s="19"/>
    </row>
    <row r="55" spans="1:9" ht="51.75" customHeight="1" x14ac:dyDescent="0.25">
      <c r="A55" s="18" t="s">
        <v>120</v>
      </c>
      <c r="B55" s="49" t="s">
        <v>44</v>
      </c>
      <c r="C55" s="50"/>
      <c r="D55" s="50"/>
      <c r="E55" s="40" t="s">
        <v>131</v>
      </c>
      <c r="F55" s="41"/>
      <c r="G55" s="30">
        <v>89514.6</v>
      </c>
      <c r="H55" s="21"/>
      <c r="I55" s="19"/>
    </row>
    <row r="56" spans="1:9" ht="33" customHeight="1" x14ac:dyDescent="0.25">
      <c r="A56" s="18" t="s">
        <v>14</v>
      </c>
      <c r="B56" s="49" t="s">
        <v>45</v>
      </c>
      <c r="C56" s="50"/>
      <c r="D56" s="50"/>
      <c r="E56" s="40" t="s">
        <v>133</v>
      </c>
      <c r="F56" s="41"/>
      <c r="G56" s="32">
        <v>27.364000000000001</v>
      </c>
      <c r="H56" s="21"/>
      <c r="I56" s="19"/>
    </row>
    <row r="57" spans="1:9" ht="80.25" customHeight="1" x14ac:dyDescent="0.25">
      <c r="A57" s="18" t="s">
        <v>104</v>
      </c>
      <c r="B57" s="49" t="s">
        <v>46</v>
      </c>
      <c r="C57" s="50"/>
      <c r="D57" s="50"/>
      <c r="E57" s="40" t="s">
        <v>131</v>
      </c>
      <c r="F57" s="41"/>
      <c r="G57" s="32">
        <f>G55/G56/1000</f>
        <v>3.2712542026019586</v>
      </c>
      <c r="H57" s="21"/>
      <c r="I57" s="19"/>
    </row>
    <row r="58" spans="1:9" ht="99.75" customHeight="1" x14ac:dyDescent="0.25">
      <c r="A58" s="18" t="s">
        <v>121</v>
      </c>
      <c r="B58" s="49" t="s">
        <v>47</v>
      </c>
      <c r="C58" s="50"/>
      <c r="D58" s="50"/>
      <c r="E58" s="40" t="s">
        <v>134</v>
      </c>
      <c r="F58" s="41"/>
      <c r="G58" s="21" t="s">
        <v>134</v>
      </c>
      <c r="H58" s="21" t="s">
        <v>134</v>
      </c>
      <c r="I58" s="20"/>
    </row>
    <row r="59" spans="1:9" ht="30.75" customHeight="1" x14ac:dyDescent="0.25">
      <c r="A59" s="18" t="s">
        <v>122</v>
      </c>
      <c r="B59" s="49" t="s">
        <v>55</v>
      </c>
      <c r="C59" s="50"/>
      <c r="D59" s="50"/>
      <c r="E59" s="40" t="s">
        <v>135</v>
      </c>
      <c r="F59" s="41"/>
      <c r="G59" s="33">
        <v>16548</v>
      </c>
      <c r="H59" s="21"/>
      <c r="I59" s="19"/>
    </row>
    <row r="60" spans="1:9" ht="35.25" customHeight="1" x14ac:dyDescent="0.25">
      <c r="A60" s="18" t="s">
        <v>123</v>
      </c>
      <c r="B60" s="49" t="s">
        <v>48</v>
      </c>
      <c r="C60" s="50"/>
      <c r="D60" s="50"/>
      <c r="E60" s="40" t="s">
        <v>136</v>
      </c>
      <c r="F60" s="41"/>
      <c r="G60" s="34">
        <f>G61+G62</f>
        <v>607.72</v>
      </c>
      <c r="H60" s="21"/>
      <c r="I60" s="19"/>
    </row>
    <row r="61" spans="1:9" ht="46.5" customHeight="1" x14ac:dyDescent="0.25">
      <c r="A61" s="18" t="s">
        <v>165</v>
      </c>
      <c r="B61" s="49" t="s">
        <v>164</v>
      </c>
      <c r="C61" s="50"/>
      <c r="D61" s="50"/>
      <c r="E61" s="40" t="s">
        <v>136</v>
      </c>
      <c r="F61" s="41"/>
      <c r="G61" s="21">
        <v>100</v>
      </c>
      <c r="H61" s="21"/>
      <c r="I61" s="19"/>
    </row>
    <row r="62" spans="1:9" ht="46.5" customHeight="1" x14ac:dyDescent="0.25">
      <c r="A62" s="18" t="s">
        <v>166</v>
      </c>
      <c r="B62" s="65" t="s">
        <v>167</v>
      </c>
      <c r="C62" s="66"/>
      <c r="D62" s="67"/>
      <c r="E62" s="38" t="s">
        <v>136</v>
      </c>
      <c r="F62" s="39"/>
      <c r="G62" s="21">
        <v>507.72</v>
      </c>
      <c r="H62" s="21"/>
      <c r="I62" s="19"/>
    </row>
    <row r="63" spans="1:9" ht="36" customHeight="1" x14ac:dyDescent="0.25">
      <c r="A63" s="18" t="s">
        <v>124</v>
      </c>
      <c r="B63" s="49" t="s">
        <v>49</v>
      </c>
      <c r="C63" s="50"/>
      <c r="D63" s="50"/>
      <c r="E63" s="40" t="s">
        <v>137</v>
      </c>
      <c r="F63" s="41"/>
      <c r="G63" s="21">
        <f>G64+G65</f>
        <v>5582.96</v>
      </c>
      <c r="H63" s="21"/>
      <c r="I63" s="19"/>
    </row>
    <row r="64" spans="1:9" ht="63.75" customHeight="1" x14ac:dyDescent="0.25">
      <c r="A64" s="18" t="s">
        <v>143</v>
      </c>
      <c r="B64" s="47" t="s">
        <v>146</v>
      </c>
      <c r="C64" s="48"/>
      <c r="D64" s="48"/>
      <c r="E64" s="40" t="s">
        <v>137</v>
      </c>
      <c r="F64" s="41"/>
      <c r="G64" s="30">
        <v>3220.81</v>
      </c>
      <c r="H64" s="21"/>
      <c r="I64" s="19"/>
    </row>
    <row r="65" spans="1:9" ht="52.5" customHeight="1" x14ac:dyDescent="0.25">
      <c r="A65" s="18" t="s">
        <v>144</v>
      </c>
      <c r="B65" s="47" t="s">
        <v>145</v>
      </c>
      <c r="C65" s="48"/>
      <c r="D65" s="48"/>
      <c r="E65" s="40" t="s">
        <v>137</v>
      </c>
      <c r="F65" s="41"/>
      <c r="G65" s="21">
        <v>2362.15</v>
      </c>
      <c r="H65" s="21"/>
      <c r="I65" s="19"/>
    </row>
    <row r="66" spans="1:9" ht="36.75" customHeight="1" x14ac:dyDescent="0.25">
      <c r="A66" s="18" t="s">
        <v>125</v>
      </c>
      <c r="B66" s="49" t="s">
        <v>50</v>
      </c>
      <c r="C66" s="50"/>
      <c r="D66" s="50"/>
      <c r="E66" s="40" t="s">
        <v>137</v>
      </c>
      <c r="F66" s="41"/>
      <c r="G66" s="21">
        <f>G67+G68</f>
        <v>8738.4699999999993</v>
      </c>
      <c r="H66" s="21"/>
      <c r="I66" s="19"/>
    </row>
    <row r="67" spans="1:9" ht="66.75" customHeight="1" x14ac:dyDescent="0.25">
      <c r="A67" s="18" t="s">
        <v>148</v>
      </c>
      <c r="B67" s="47" t="s">
        <v>147</v>
      </c>
      <c r="C67" s="48"/>
      <c r="D67" s="48"/>
      <c r="E67" s="40" t="s">
        <v>137</v>
      </c>
      <c r="F67" s="41"/>
      <c r="G67" s="21">
        <v>252.67</v>
      </c>
      <c r="H67" s="21"/>
      <c r="I67" s="19"/>
    </row>
    <row r="68" spans="1:9" ht="55.5" customHeight="1" x14ac:dyDescent="0.25">
      <c r="A68" s="18" t="s">
        <v>149</v>
      </c>
      <c r="B68" s="47" t="s">
        <v>150</v>
      </c>
      <c r="C68" s="48"/>
      <c r="D68" s="48"/>
      <c r="E68" s="40" t="s">
        <v>137</v>
      </c>
      <c r="F68" s="41"/>
      <c r="G68" s="30">
        <v>8485.7999999999993</v>
      </c>
      <c r="H68" s="21"/>
      <c r="I68" s="19"/>
    </row>
    <row r="69" spans="1:9" ht="34.5" customHeight="1" x14ac:dyDescent="0.25">
      <c r="A69" s="18" t="s">
        <v>126</v>
      </c>
      <c r="B69" s="49" t="s">
        <v>51</v>
      </c>
      <c r="C69" s="50"/>
      <c r="D69" s="50"/>
      <c r="E69" s="40" t="s">
        <v>70</v>
      </c>
      <c r="F69" s="41"/>
      <c r="G69" s="21">
        <f>G70+G71+G72</f>
        <v>1908.53</v>
      </c>
      <c r="H69" s="21"/>
      <c r="I69" s="19"/>
    </row>
    <row r="70" spans="1:9" ht="48" customHeight="1" x14ac:dyDescent="0.25">
      <c r="A70" s="18" t="s">
        <v>152</v>
      </c>
      <c r="B70" s="47" t="s">
        <v>151</v>
      </c>
      <c r="C70" s="48"/>
      <c r="D70" s="48"/>
      <c r="E70" s="40" t="s">
        <v>70</v>
      </c>
      <c r="F70" s="41"/>
      <c r="G70" s="21">
        <v>1.29</v>
      </c>
      <c r="H70" s="21"/>
      <c r="I70" s="19"/>
    </row>
    <row r="71" spans="1:9" ht="31.5" customHeight="1" x14ac:dyDescent="0.25">
      <c r="A71" s="18" t="s">
        <v>153</v>
      </c>
      <c r="B71" s="47" t="s">
        <v>155</v>
      </c>
      <c r="C71" s="48"/>
      <c r="D71" s="48"/>
      <c r="E71" s="40" t="s">
        <v>70</v>
      </c>
      <c r="F71" s="41"/>
      <c r="G71" s="30">
        <v>939.2</v>
      </c>
      <c r="H71" s="21"/>
      <c r="I71" s="19"/>
    </row>
    <row r="72" spans="1:9" ht="33" customHeight="1" x14ac:dyDescent="0.25">
      <c r="A72" s="18" t="s">
        <v>154</v>
      </c>
      <c r="B72" s="47" t="s">
        <v>156</v>
      </c>
      <c r="C72" s="48"/>
      <c r="D72" s="48"/>
      <c r="E72" s="40" t="s">
        <v>70</v>
      </c>
      <c r="F72" s="41"/>
      <c r="G72" s="30">
        <v>968.04</v>
      </c>
      <c r="H72" s="21"/>
      <c r="I72" s="19"/>
    </row>
    <row r="73" spans="1:9" ht="33.75" customHeight="1" x14ac:dyDescent="0.25">
      <c r="A73" s="18" t="s">
        <v>127</v>
      </c>
      <c r="B73" s="49" t="s">
        <v>52</v>
      </c>
      <c r="C73" s="50"/>
      <c r="D73" s="50"/>
      <c r="E73" s="40" t="s">
        <v>138</v>
      </c>
      <c r="F73" s="41"/>
      <c r="G73" s="31">
        <v>87</v>
      </c>
      <c r="H73" s="21"/>
      <c r="I73" s="19"/>
    </row>
    <row r="74" spans="1:9" ht="61.5" customHeight="1" x14ac:dyDescent="0.25">
      <c r="A74" s="18" t="s">
        <v>128</v>
      </c>
      <c r="B74" s="49" t="s">
        <v>56</v>
      </c>
      <c r="C74" s="50"/>
      <c r="D74" s="50"/>
      <c r="E74" s="40" t="s">
        <v>131</v>
      </c>
      <c r="F74" s="41"/>
      <c r="G74" s="30">
        <v>219048</v>
      </c>
      <c r="H74" s="21"/>
      <c r="I74" s="19"/>
    </row>
    <row r="75" spans="1:9" ht="39" customHeight="1" x14ac:dyDescent="0.25">
      <c r="A75" s="18" t="s">
        <v>129</v>
      </c>
      <c r="B75" s="49" t="s">
        <v>160</v>
      </c>
      <c r="C75" s="50"/>
      <c r="D75" s="50"/>
      <c r="E75" s="40" t="s">
        <v>131</v>
      </c>
      <c r="F75" s="41"/>
      <c r="G75" s="30">
        <v>36595</v>
      </c>
      <c r="H75" s="21"/>
      <c r="I75" s="19"/>
    </row>
    <row r="76" spans="1:9" ht="69.75" customHeight="1" x14ac:dyDescent="0.25">
      <c r="A76" s="18" t="s">
        <v>130</v>
      </c>
      <c r="B76" s="49" t="s">
        <v>157</v>
      </c>
      <c r="C76" s="50"/>
      <c r="D76" s="50"/>
      <c r="E76" s="40" t="s">
        <v>138</v>
      </c>
      <c r="F76" s="41"/>
      <c r="G76" s="30">
        <v>4.43</v>
      </c>
      <c r="H76" s="21"/>
      <c r="I76" s="19"/>
    </row>
    <row r="78" spans="1:9" x14ac:dyDescent="0.25">
      <c r="A78" s="1" t="s">
        <v>57</v>
      </c>
    </row>
    <row r="79" spans="1:9" ht="95.25" customHeight="1" x14ac:dyDescent="0.25">
      <c r="A79" s="45" t="s">
        <v>58</v>
      </c>
      <c r="B79" s="46"/>
      <c r="C79" s="46"/>
      <c r="D79" s="46"/>
      <c r="E79" s="46"/>
      <c r="F79" s="46"/>
      <c r="G79" s="46"/>
      <c r="H79" s="46"/>
      <c r="I79" s="46"/>
    </row>
    <row r="80" spans="1:9" ht="51.75" customHeight="1" x14ac:dyDescent="0.25">
      <c r="A80" s="45" t="s">
        <v>59</v>
      </c>
      <c r="B80" s="46"/>
      <c r="C80" s="46"/>
      <c r="D80" s="46"/>
      <c r="E80" s="46"/>
      <c r="F80" s="46"/>
      <c r="G80" s="46"/>
      <c r="H80" s="46"/>
      <c r="I80" s="46"/>
    </row>
    <row r="81" spans="1:9" ht="50.25" customHeight="1" x14ac:dyDescent="0.25">
      <c r="A81" s="45" t="s">
        <v>60</v>
      </c>
      <c r="B81" s="46"/>
      <c r="C81" s="46"/>
      <c r="D81" s="46"/>
      <c r="E81" s="46"/>
      <c r="F81" s="46"/>
      <c r="G81" s="46"/>
      <c r="H81" s="46"/>
      <c r="I81" s="46"/>
    </row>
    <row r="82" spans="1:9" ht="47.25" customHeight="1" x14ac:dyDescent="0.25">
      <c r="A82" s="45" t="s">
        <v>61</v>
      </c>
      <c r="B82" s="46"/>
      <c r="C82" s="46"/>
      <c r="D82" s="46"/>
      <c r="E82" s="46"/>
      <c r="F82" s="46"/>
      <c r="G82" s="46"/>
      <c r="H82" s="46"/>
      <c r="I82" s="46"/>
    </row>
    <row r="83" spans="1:9" ht="47.25" customHeight="1" x14ac:dyDescent="0.25">
      <c r="A83" s="45" t="s">
        <v>158</v>
      </c>
      <c r="B83" s="46"/>
      <c r="C83" s="46"/>
      <c r="D83" s="46"/>
      <c r="E83" s="46"/>
      <c r="F83" s="46"/>
      <c r="G83" s="46"/>
      <c r="H83" s="46"/>
      <c r="I83" s="46"/>
    </row>
    <row r="85" spans="1:9" x14ac:dyDescent="0.25">
      <c r="D85" s="43" t="s">
        <v>65</v>
      </c>
      <c r="E85" s="44"/>
      <c r="F85" s="44"/>
      <c r="G85" s="44"/>
      <c r="H85" s="42" t="s">
        <v>91</v>
      </c>
      <c r="I85" s="42"/>
    </row>
    <row r="86" spans="1:9" x14ac:dyDescent="0.25">
      <c r="E86" s="43" t="s">
        <v>64</v>
      </c>
      <c r="F86" s="43"/>
      <c r="G86" s="44"/>
      <c r="H86" s="42" t="s">
        <v>159</v>
      </c>
      <c r="I86" s="42"/>
    </row>
    <row r="87" spans="1:9" x14ac:dyDescent="0.25">
      <c r="E87" s="6"/>
      <c r="G87" s="5" t="s">
        <v>63</v>
      </c>
      <c r="H87" s="42" t="s">
        <v>62</v>
      </c>
      <c r="I87" s="42"/>
    </row>
  </sheetData>
  <mergeCells count="139">
    <mergeCell ref="B50:D50"/>
    <mergeCell ref="E50:F50"/>
    <mergeCell ref="B62:D62"/>
    <mergeCell ref="E62:F62"/>
    <mergeCell ref="E30:F30"/>
    <mergeCell ref="B31:D31"/>
    <mergeCell ref="E31:F31"/>
    <mergeCell ref="B32:D32"/>
    <mergeCell ref="E32:F32"/>
    <mergeCell ref="B33:D33"/>
    <mergeCell ref="E33:F33"/>
    <mergeCell ref="B51:D51"/>
    <mergeCell ref="E51:F51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  <mergeCell ref="E40:F40"/>
    <mergeCell ref="E41:F41"/>
    <mergeCell ref="E42:F42"/>
    <mergeCell ref="E43:F43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B34:D34"/>
    <mergeCell ref="B35:D35"/>
    <mergeCell ref="B20:D20"/>
    <mergeCell ref="B21:D21"/>
    <mergeCell ref="B22:D22"/>
    <mergeCell ref="B23:D23"/>
    <mergeCell ref="B24:D24"/>
    <mergeCell ref="B25:D25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B30:D30"/>
    <mergeCell ref="B76:D76"/>
    <mergeCell ref="E46:F46"/>
    <mergeCell ref="E47:F47"/>
    <mergeCell ref="E48:F48"/>
    <mergeCell ref="E49:F49"/>
    <mergeCell ref="E53:F53"/>
    <mergeCell ref="B61:D61"/>
    <mergeCell ref="B63:D63"/>
    <mergeCell ref="B65:D65"/>
    <mergeCell ref="B66:D66"/>
    <mergeCell ref="B69:D69"/>
    <mergeCell ref="B55:D55"/>
    <mergeCell ref="B56:D56"/>
    <mergeCell ref="B57:D57"/>
    <mergeCell ref="B58:D58"/>
    <mergeCell ref="B59:D59"/>
    <mergeCell ref="B60:D60"/>
    <mergeCell ref="B46:D46"/>
    <mergeCell ref="B47:D47"/>
    <mergeCell ref="B48:D48"/>
    <mergeCell ref="B49:D49"/>
    <mergeCell ref="B53:D53"/>
    <mergeCell ref="B54:D54"/>
    <mergeCell ref="B71:D71"/>
    <mergeCell ref="E71:F71"/>
    <mergeCell ref="B72:D72"/>
    <mergeCell ref="E72:F72"/>
    <mergeCell ref="E69:F69"/>
    <mergeCell ref="E70:F70"/>
    <mergeCell ref="E73:F73"/>
    <mergeCell ref="E74:F74"/>
    <mergeCell ref="E75:F75"/>
    <mergeCell ref="H86:I86"/>
    <mergeCell ref="H87:I87"/>
    <mergeCell ref="D85:G85"/>
    <mergeCell ref="E86:G86"/>
    <mergeCell ref="A79:I79"/>
    <mergeCell ref="A80:I80"/>
    <mergeCell ref="A81:I81"/>
    <mergeCell ref="A82:I82"/>
    <mergeCell ref="A83:I83"/>
    <mergeCell ref="H85:I85"/>
    <mergeCell ref="B52:D52"/>
    <mergeCell ref="E52:F52"/>
    <mergeCell ref="E76:F76"/>
    <mergeCell ref="E60:F60"/>
    <mergeCell ref="E61:F61"/>
    <mergeCell ref="E63:F63"/>
    <mergeCell ref="E65:F65"/>
    <mergeCell ref="E66:F66"/>
    <mergeCell ref="E54:F54"/>
    <mergeCell ref="E56:F56"/>
    <mergeCell ref="E57:F57"/>
    <mergeCell ref="E58:F58"/>
    <mergeCell ref="E59:F59"/>
    <mergeCell ref="B70:D70"/>
    <mergeCell ref="B73:D73"/>
    <mergeCell ref="B74:D74"/>
    <mergeCell ref="E55:F55"/>
    <mergeCell ref="B75:D75"/>
    <mergeCell ref="B64:D64"/>
    <mergeCell ref="E64:F64"/>
    <mergeCell ref="B67:D67"/>
    <mergeCell ref="E67:F67"/>
    <mergeCell ref="B68:D68"/>
    <mergeCell ref="E68:F68"/>
  </mergeCells>
  <printOptions horizontalCentered="1"/>
  <pageMargins left="0.70866141732283472" right="0" top="0.74803149606299213" bottom="0" header="0.31496062992125984" footer="0.31496062992125984"/>
  <pageSetup paperSize="9" scale="86" fitToHeight="0" orientation="portrait" r:id="rId1"/>
  <ignoredErrors>
    <ignoredError sqref="A20 A37:A46 A34:A35 A25:A29" twoDigitTextYear="1"/>
    <ignoredError sqref="A73:A76 A63 A66 A69 A59:A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view="pageBreakPreview" topLeftCell="A4" zoomScaleNormal="100" workbookViewId="0">
      <selection activeCell="F25" sqref="F25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24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53" t="s">
        <v>90</v>
      </c>
      <c r="B2" s="46"/>
      <c r="C2" s="46"/>
      <c r="D2" s="46"/>
      <c r="E2" s="46"/>
      <c r="F2" s="46"/>
      <c r="G2" s="12"/>
      <c r="H2" s="12"/>
      <c r="I2" s="13"/>
    </row>
    <row r="3" spans="1:9" ht="15" x14ac:dyDescent="0.25">
      <c r="A3" s="46"/>
      <c r="B3" s="46"/>
      <c r="C3" s="46"/>
      <c r="D3" s="46"/>
      <c r="E3" s="46"/>
      <c r="F3" s="46"/>
      <c r="G3" s="12"/>
      <c r="H3" s="12"/>
      <c r="I3" s="13"/>
    </row>
    <row r="4" spans="1:9" ht="15" x14ac:dyDescent="0.25">
      <c r="A4" s="46"/>
      <c r="B4" s="46"/>
      <c r="C4" s="46"/>
      <c r="D4" s="46"/>
      <c r="E4" s="46"/>
      <c r="F4" s="46"/>
      <c r="G4" s="12"/>
      <c r="H4" s="12"/>
      <c r="I4" s="13"/>
    </row>
    <row r="5" spans="1:9" ht="33" customHeight="1" x14ac:dyDescent="0.25">
      <c r="A5" s="46"/>
      <c r="B5" s="46"/>
      <c r="C5" s="46"/>
      <c r="D5" s="46"/>
      <c r="E5" s="46"/>
      <c r="F5" s="46"/>
      <c r="G5" s="14"/>
      <c r="H5" s="14"/>
      <c r="I5" s="13"/>
    </row>
    <row r="6" spans="1:9" ht="15.75" x14ac:dyDescent="0.25">
      <c r="A6" s="1"/>
      <c r="B6" s="1"/>
      <c r="C6" s="1"/>
      <c r="D6" s="22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68" t="s">
        <v>92</v>
      </c>
      <c r="D7" s="69"/>
      <c r="E7" s="69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22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23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22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352801001</v>
      </c>
      <c r="C11" s="1"/>
      <c r="D11" s="23"/>
      <c r="E11" s="1"/>
      <c r="F11" s="1"/>
      <c r="G11" s="1"/>
      <c r="H11" s="1"/>
      <c r="I11" s="1"/>
    </row>
    <row r="13" spans="1:9" x14ac:dyDescent="0.2">
      <c r="A13" s="71" t="s">
        <v>7</v>
      </c>
      <c r="B13" s="71" t="s">
        <v>8</v>
      </c>
      <c r="C13" s="73" t="s">
        <v>9</v>
      </c>
      <c r="D13" s="70" t="s">
        <v>170</v>
      </c>
      <c r="E13" s="70"/>
      <c r="F13" s="9"/>
    </row>
    <row r="14" spans="1:9" ht="22.15" customHeight="1" x14ac:dyDescent="0.2">
      <c r="A14" s="72"/>
      <c r="B14" s="72"/>
      <c r="C14" s="73"/>
      <c r="D14" s="27" t="s">
        <v>88</v>
      </c>
      <c r="E14" s="11" t="s">
        <v>87</v>
      </c>
      <c r="F14" s="11" t="s">
        <v>86</v>
      </c>
    </row>
    <row r="15" spans="1:9" ht="56.45" customHeight="1" x14ac:dyDescent="0.2">
      <c r="A15" s="11" t="s">
        <v>85</v>
      </c>
      <c r="B15" s="10" t="s">
        <v>84</v>
      </c>
      <c r="C15" s="9" t="s">
        <v>67</v>
      </c>
      <c r="D15" s="80">
        <v>5939515.6699999999</v>
      </c>
      <c r="E15" s="8"/>
      <c r="F15" s="8"/>
    </row>
    <row r="16" spans="1:9" x14ac:dyDescent="0.2">
      <c r="A16" s="71" t="s">
        <v>83</v>
      </c>
      <c r="B16" s="75" t="s">
        <v>82</v>
      </c>
      <c r="C16" s="9" t="s">
        <v>67</v>
      </c>
      <c r="D16" s="81">
        <f>D19+D20</f>
        <v>219200.28</v>
      </c>
      <c r="E16" s="8"/>
      <c r="F16" s="8"/>
    </row>
    <row r="17" spans="1:6" ht="15.6" customHeight="1" x14ac:dyDescent="0.2">
      <c r="A17" s="74"/>
      <c r="B17" s="76"/>
      <c r="C17" s="9" t="s">
        <v>71</v>
      </c>
      <c r="D17" s="82">
        <f>D21</f>
        <v>1.26</v>
      </c>
      <c r="E17" s="8"/>
      <c r="F17" s="8"/>
    </row>
    <row r="18" spans="1:6" x14ac:dyDescent="0.2">
      <c r="A18" s="72"/>
      <c r="B18" s="77"/>
      <c r="C18" s="9" t="s">
        <v>70</v>
      </c>
      <c r="D18" s="82">
        <f>D22</f>
        <v>55.046999999999997</v>
      </c>
      <c r="E18" s="8"/>
      <c r="F18" s="8"/>
    </row>
    <row r="19" spans="1:6" ht="38.25" x14ac:dyDescent="0.2">
      <c r="A19" s="11" t="s">
        <v>81</v>
      </c>
      <c r="B19" s="10" t="s">
        <v>80</v>
      </c>
      <c r="C19" s="9" t="s">
        <v>67</v>
      </c>
      <c r="D19" s="81"/>
      <c r="E19" s="8"/>
      <c r="F19" s="8"/>
    </row>
    <row r="20" spans="1:6" x14ac:dyDescent="0.2">
      <c r="A20" s="71" t="s">
        <v>79</v>
      </c>
      <c r="B20" s="75" t="s">
        <v>78</v>
      </c>
      <c r="C20" s="9" t="s">
        <v>67</v>
      </c>
      <c r="D20" s="81">
        <f>D23+D26+D29</f>
        <v>219200.28</v>
      </c>
      <c r="E20" s="8"/>
      <c r="F20" s="8"/>
    </row>
    <row r="21" spans="1:6" x14ac:dyDescent="0.2">
      <c r="A21" s="74"/>
      <c r="B21" s="76"/>
      <c r="C21" s="9" t="s">
        <v>71</v>
      </c>
      <c r="D21" s="82">
        <f>D24+D27+D30</f>
        <v>1.26</v>
      </c>
      <c r="E21" s="8"/>
      <c r="F21" s="8"/>
    </row>
    <row r="22" spans="1:6" x14ac:dyDescent="0.2">
      <c r="A22" s="72"/>
      <c r="B22" s="77"/>
      <c r="C22" s="9" t="s">
        <v>70</v>
      </c>
      <c r="D22" s="82">
        <f>D25+D28+D31</f>
        <v>55.046999999999997</v>
      </c>
      <c r="E22" s="8"/>
      <c r="F22" s="8"/>
    </row>
    <row r="23" spans="1:6" x14ac:dyDescent="0.2">
      <c r="A23" s="71" t="s">
        <v>75</v>
      </c>
      <c r="B23" s="75" t="s">
        <v>77</v>
      </c>
      <c r="C23" s="9" t="s">
        <v>67</v>
      </c>
      <c r="D23" s="80">
        <v>57164.26</v>
      </c>
      <c r="E23" s="8"/>
      <c r="F23" s="8"/>
    </row>
    <row r="24" spans="1:6" ht="13.9" customHeight="1" x14ac:dyDescent="0.2">
      <c r="A24" s="74"/>
      <c r="B24" s="76"/>
      <c r="C24" s="9" t="s">
        <v>71</v>
      </c>
      <c r="D24" s="83"/>
      <c r="E24" s="8"/>
      <c r="F24" s="8"/>
    </row>
    <row r="25" spans="1:6" ht="13.9" customHeight="1" x14ac:dyDescent="0.2">
      <c r="A25" s="72"/>
      <c r="B25" s="77"/>
      <c r="C25" s="9" t="s">
        <v>70</v>
      </c>
      <c r="D25" s="83">
        <v>18.419</v>
      </c>
      <c r="E25" s="8"/>
      <c r="F25" s="8"/>
    </row>
    <row r="26" spans="1:6" x14ac:dyDescent="0.2">
      <c r="A26" s="71" t="s">
        <v>161</v>
      </c>
      <c r="B26" s="75" t="s">
        <v>76</v>
      </c>
      <c r="C26" s="9" t="s">
        <v>67</v>
      </c>
      <c r="D26" s="80">
        <v>124578.9</v>
      </c>
      <c r="E26" s="8"/>
      <c r="F26" s="8"/>
    </row>
    <row r="27" spans="1:6" x14ac:dyDescent="0.2">
      <c r="A27" s="74"/>
      <c r="B27" s="76"/>
      <c r="C27" s="9" t="s">
        <v>71</v>
      </c>
      <c r="D27" s="83">
        <v>1.26</v>
      </c>
      <c r="E27" s="8"/>
      <c r="F27" s="8"/>
    </row>
    <row r="28" spans="1:6" x14ac:dyDescent="0.2">
      <c r="A28" s="72"/>
      <c r="B28" s="77"/>
      <c r="C28" s="9" t="s">
        <v>70</v>
      </c>
      <c r="D28" s="83">
        <v>36.628</v>
      </c>
      <c r="E28" s="8"/>
      <c r="F28" s="8"/>
    </row>
    <row r="29" spans="1:6" x14ac:dyDescent="0.2">
      <c r="A29" s="71" t="s">
        <v>162</v>
      </c>
      <c r="B29" s="75" t="s">
        <v>74</v>
      </c>
      <c r="C29" s="9" t="s">
        <v>67</v>
      </c>
      <c r="D29" s="80">
        <v>37457.120000000003</v>
      </c>
      <c r="E29" s="8"/>
      <c r="F29" s="8"/>
    </row>
    <row r="30" spans="1:6" x14ac:dyDescent="0.2">
      <c r="A30" s="74"/>
      <c r="B30" s="76"/>
      <c r="C30" s="9" t="s">
        <v>71</v>
      </c>
      <c r="D30" s="83"/>
      <c r="E30" s="8"/>
      <c r="F30" s="8"/>
    </row>
    <row r="31" spans="1:6" x14ac:dyDescent="0.2">
      <c r="A31" s="72"/>
      <c r="B31" s="77"/>
      <c r="C31" s="9" t="s">
        <v>70</v>
      </c>
      <c r="D31" s="83"/>
      <c r="E31" s="8"/>
      <c r="F31" s="8"/>
    </row>
    <row r="32" spans="1:6" x14ac:dyDescent="0.2">
      <c r="A32" s="71" t="s">
        <v>73</v>
      </c>
      <c r="B32" s="75" t="s">
        <v>72</v>
      </c>
      <c r="C32" s="9" t="s">
        <v>67</v>
      </c>
      <c r="D32" s="80">
        <v>20000</v>
      </c>
      <c r="E32" s="8"/>
      <c r="F32" s="8"/>
    </row>
    <row r="33" spans="1:6" x14ac:dyDescent="0.2">
      <c r="A33" s="74"/>
      <c r="B33" s="76"/>
      <c r="C33" s="9" t="s">
        <v>71</v>
      </c>
      <c r="D33" s="83"/>
      <c r="E33" s="8"/>
      <c r="F33" s="8"/>
    </row>
    <row r="34" spans="1:6" x14ac:dyDescent="0.2">
      <c r="A34" s="72"/>
      <c r="B34" s="77"/>
      <c r="C34" s="9" t="s">
        <v>70</v>
      </c>
      <c r="D34" s="83"/>
      <c r="E34" s="8"/>
      <c r="F34" s="8"/>
    </row>
    <row r="35" spans="1:6" ht="52.15" customHeight="1" x14ac:dyDescent="0.2">
      <c r="A35" s="11" t="s">
        <v>69</v>
      </c>
      <c r="B35" s="10" t="s">
        <v>68</v>
      </c>
      <c r="C35" s="9" t="s">
        <v>67</v>
      </c>
      <c r="D35" s="81">
        <f>D15+D16-D32</f>
        <v>6138715.9500000002</v>
      </c>
      <c r="E35" s="8"/>
      <c r="F35" s="8"/>
    </row>
    <row r="37" spans="1:6" x14ac:dyDescent="0.2">
      <c r="A37" s="78" t="s">
        <v>57</v>
      </c>
      <c r="B37" s="78"/>
    </row>
    <row r="38" spans="1:6" ht="25.15" customHeight="1" x14ac:dyDescent="0.2">
      <c r="A38" s="79" t="s">
        <v>66</v>
      </c>
      <c r="B38" s="79"/>
      <c r="C38" s="79"/>
      <c r="D38" s="79"/>
      <c r="E38" s="79"/>
      <c r="F38" s="79"/>
    </row>
    <row r="39" spans="1:6" x14ac:dyDescent="0.2">
      <c r="A39" s="7"/>
      <c r="B39" s="7"/>
      <c r="C39" s="7"/>
      <c r="D39" s="25"/>
      <c r="E39" s="7"/>
      <c r="F39" s="7"/>
    </row>
    <row r="40" spans="1:6" x14ac:dyDescent="0.2">
      <c r="C40" s="43" t="s">
        <v>65</v>
      </c>
      <c r="D40" s="43"/>
      <c r="E40" s="42" t="s">
        <v>89</v>
      </c>
      <c r="F40" s="42"/>
    </row>
    <row r="41" spans="1:6" x14ac:dyDescent="0.2">
      <c r="C41" s="43" t="s">
        <v>64</v>
      </c>
      <c r="D41" s="43"/>
      <c r="E41" s="42" t="s">
        <v>159</v>
      </c>
      <c r="F41" s="42"/>
    </row>
    <row r="42" spans="1:6" x14ac:dyDescent="0.2">
      <c r="C42" s="6"/>
      <c r="D42" s="26" t="s">
        <v>63</v>
      </c>
      <c r="E42" s="42" t="s">
        <v>62</v>
      </c>
      <c r="F42" s="42"/>
    </row>
  </sheetData>
  <mergeCells count="25"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Пискунова Наталья Николаевна</cp:lastModifiedBy>
  <cp:lastPrinted>2022-02-18T11:28:00Z</cp:lastPrinted>
  <dcterms:created xsi:type="dcterms:W3CDTF">2015-01-19T07:57:07Z</dcterms:created>
  <dcterms:modified xsi:type="dcterms:W3CDTF">2022-02-21T05:27:29Z</dcterms:modified>
</cp:coreProperties>
</file>