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1115" windowHeight="11640" activeTab="0"/>
  </bookViews>
  <sheets>
    <sheet name="Раздел_1" sheetId="1" r:id="rId1"/>
    <sheet name="Раздел_2" sheetId="2" r:id="rId2"/>
  </sheets>
  <definedNames>
    <definedName name="_xlnm.Print_Titles" localSheetId="1">'Раздел_2'!$27:$27</definedName>
    <definedName name="_xlnm.Print_Area" localSheetId="0">'Раздел_1'!$B$2:$E$25</definedName>
    <definedName name="_xlnm.Print_Area" localSheetId="1">'Раздел_2'!$B$3:$M$83</definedName>
  </definedNames>
  <calcPr fullCalcOnLoad="1"/>
</workbook>
</file>

<file path=xl/sharedStrings.xml><?xml version="1.0" encoding="utf-8"?>
<sst xmlns="http://schemas.openxmlformats.org/spreadsheetml/2006/main" count="168" uniqueCount="144">
  <si>
    <t>(расчетный период регулирования)</t>
  </si>
  <si>
    <t>Приложение №1</t>
  </si>
  <si>
    <t>к Предложению о размере цен (тарифов)</t>
  </si>
  <si>
    <r>
      <t xml:space="preserve"> (</t>
    </r>
    <r>
      <rPr>
        <sz val="12"/>
        <color indexed="8"/>
        <rFont val="Times New Roman"/>
        <family val="1"/>
      </rPr>
      <t>долгосрочных параметров регулирования</t>
    </r>
    <r>
      <rPr>
        <sz val="12"/>
        <color indexed="8"/>
        <rFont val="Times New Roman"/>
        <family val="1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</si>
  <si>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</si>
  <si>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</si>
  <si>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</si>
  <si>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</si>
  <si>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</si>
  <si>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</si>
  <si>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</si>
  <si>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</si>
  <si>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</si>
  <si>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</si>
  <si>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</si>
  <si>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Приложение №2</t>
  </si>
  <si>
    <t>№№</t>
  </si>
  <si>
    <t>Наименование показателей</t>
  </si>
  <si>
    <t>Ед. изм.</t>
  </si>
  <si>
    <t xml:space="preserve">Фактические показатели за год, предшествующий базовому периоду </t>
  </si>
  <si>
    <t>Показатели, утвержденные на базовый период (1)</t>
  </si>
  <si>
    <t xml:space="preserve">Предложения на расчетный период регулирования 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</si>
  <si>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</si>
  <si>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</si>
  <si>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</si>
  <si>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</si>
  <si>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</si>
  <si>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</si>
  <si>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</si>
  <si>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</si>
  <si>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</si>
  <si>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</si>
  <si>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</si>
  <si>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</si>
  <si>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 продаж (величина прибыли от продаж в каждом рубле выручки). Нормальное значение для данной отрасли от 9% и более.</t>
  </si>
  <si>
    <t>%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</si>
  <si>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</si>
  <si>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</si>
  <si>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режимами(*)</t>
  </si>
  <si>
    <t>МВт</t>
  </si>
  <si>
    <t>3.2.</t>
  </si>
  <si>
    <t>Расчетный объем услуг в части обеспечения надежности (*)</t>
  </si>
  <si>
    <t>МВтч</t>
  </si>
  <si>
    <t>3.3.</t>
  </si>
  <si>
    <t>Заявленная мощность (**)</t>
  </si>
  <si>
    <t>3.4.</t>
  </si>
  <si>
    <t>Объем полезного отпуска электроэнергии, всего (**)</t>
  </si>
  <si>
    <t>тыс. кВтч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</si>
  <si>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</si>
  <si>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</si>
  <si>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</si>
  <si>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</si>
  <si>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</si>
  <si>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</si>
  <si>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</si>
  <si>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</si>
  <si>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>МВт.ч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</si>
  <si>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</si>
  <si>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</si>
  <si>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</si>
  <si>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Расходы, связанные с производством и реализацией(*),(***); подконтрольные  расходы(**),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</si>
  <si>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</si>
  <si>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</si>
  <si>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</si>
  <si>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</si>
  <si>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</si>
  <si>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п.4.1. (*),(***); неподконтрольные расходы(**), всего(**)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</si>
  <si>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</si>
  <si>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</si>
  <si>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</si>
  <si>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</si>
  <si>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</si>
  <si>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 xml:space="preserve">Реквизиты инвест.программы (кем утверждена, дата утверждения, номер приказа) </t>
  </si>
  <si>
    <t>Справочно:</t>
  </si>
  <si>
    <t>Объем условных единиц (**)</t>
  </si>
  <si>
    <t>у.е.</t>
  </si>
  <si>
    <t>Операционные расходы на условную единицу(**)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</si>
  <si>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</si>
  <si>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</si>
  <si>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</si>
  <si>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</si>
  <si>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</si>
  <si>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</si>
  <si>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</si>
  <si>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</si>
  <si>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</si>
  <si>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</si>
  <si>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</si>
  <si>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</si>
  <si>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__________________________________________________________________________________________________________________</t>
  </si>
  <si>
    <t>Примечание:</t>
  </si>
  <si>
    <t>а также организации коммерческого оператора оптового рынка электрической энергии (мощности)</t>
  </si>
  <si>
    <t xml:space="preserve">Раздел 2. </t>
  </si>
  <si>
    <t xml:space="preserve">Основные показатели деятельности организаций, относящимся к субъектам естественных монополий, </t>
  </si>
  <si>
    <t xml:space="preserve">на </t>
  </si>
  <si>
    <r>
      <t>Предложение о размере цен (тарифов)</t>
    </r>
  </si>
  <si>
    <t>(долгосрочных параметров регулирования) (вид цены (тарифа))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</si>
  <si>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</si>
  <si>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</si>
  <si>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Основание для размещения:</t>
  </si>
  <si>
    <t>Пост. Пр-ва от 21.01.2004 № 24, п. 9 г</t>
  </si>
  <si>
    <t>Статус информации:</t>
  </si>
  <si>
    <t>«плановая»</t>
  </si>
  <si>
    <t>Срок хранения в архиве организации:</t>
  </si>
  <si>
    <t>3 года (Приказ ФАС от 22.01.2010 № 27)</t>
  </si>
  <si>
    <t>форма 2.2</t>
  </si>
  <si>
    <t xml:space="preserve">сроки опубликования: </t>
  </si>
  <si>
    <t>за 10 дней до представления в регулирующий орган</t>
  </si>
  <si>
    <t xml:space="preserve">  предложения об установлении цен (тарифов)</t>
  </si>
  <si>
    <t xml:space="preserve"> и (или) их предельных уровней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</si>
  <si>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</si>
  <si>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</si>
  <si>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</si>
  <si>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</si>
  <si>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</si>
  <si>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</si>
  <si>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</si>
  <si>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 (</t>
    </r>
    <r>
      <rPr>
        <sz val="12"/>
        <color indexed="8"/>
        <rFont val="Arial"/>
        <family val="2"/>
      </rPr>
      <t>долгосрочных параметров регулирования</t>
    </r>
    <r>
      <rPr>
        <sz val="12"/>
        <color indexed="8"/>
        <rFont val="Arial"/>
        <family val="2"/>
      </rPr>
      <t>)</t>
    </r>
  </si>
  <si>
    <r>
      <t>(1)</t>
    </r>
    <r>
      <rPr>
        <sz val="7"/>
        <color indexed="8"/>
        <rFont val="Arial"/>
        <family val="2"/>
      </rPr>
      <t xml:space="preserve">   </t>
    </r>
    <r>
      <rPr>
        <sz val="12"/>
        <color indexed="8"/>
        <rFont val="Arial"/>
        <family val="2"/>
      </rPr>
      <t>базовый период - год, предшествующий расчетному периоду регулирования</t>
    </r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</si>
  <si>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</si>
  <si>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</si>
  <si>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</si>
  <si>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>РЭК ВО</t>
  </si>
  <si>
    <t>10,80% (от 13.09.2013 №431)</t>
  </si>
  <si>
    <t>10,14% ()</t>
  </si>
  <si>
    <t>2015-2019</t>
  </si>
  <si>
    <t>2015 - 2019</t>
  </si>
  <si>
    <t>Цветков Алексей Александрович</t>
  </si>
  <si>
    <t>info@cherel.ru</t>
  </si>
  <si>
    <t>+7 (8202) 775-101</t>
  </si>
  <si>
    <t>Муниципальное унитарное предприятие города Череповца "Электросеть"</t>
  </si>
  <si>
    <t>МУП г. Череповца "Электросеть"</t>
  </si>
  <si>
    <t>3528055532</t>
  </si>
  <si>
    <t>353950001</t>
  </si>
  <si>
    <t>162622, Вологодская область, г.Череповец, ул.Милютина, 3</t>
  </si>
  <si>
    <t>+7 (8202) 775-103</t>
  </si>
  <si>
    <t>гг.</t>
  </si>
  <si>
    <t>www.cherel.ru</t>
  </si>
  <si>
    <t>Красный Север №…, 23.04.2014</t>
  </si>
  <si>
    <t>9,91% ()</t>
  </si>
  <si>
    <t>9,68% ()</t>
  </si>
  <si>
    <t>9,45% ()</t>
  </si>
  <si>
    <t>ТЭК ВО</t>
  </si>
  <si>
    <t>Отраслевое Соглашение по жилищно-коммунальному хозяйству Вологодской области на 2014 - 2016 годы от 18.12.2013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</si>
</sst>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4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indent="5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7" fillId="0" borderId="0" xfId="0" applyFont="1" applyAlignment="1">
      <alignment horizontal="left" indent="5"/>
    </xf>
    <xf numFmtId="0" fontId="11" fillId="0" borderId="10" xfId="0" applyFont="1" applyBorder="1" applyAlignment="1">
      <alignment horizontal="left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9" fontId="55" fillId="0" borderId="10" xfId="56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49" fontId="37" fillId="0" borderId="12" xfId="42" applyNumberForma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5" fillId="0" borderId="2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7" fillId="0" borderId="10" xfId="42" applyBorder="1" applyAlignment="1">
      <alignment horizontal="center"/>
    </xf>
    <xf numFmtId="14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rel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view="pageBreakPreview" zoomScale="60" zoomScalePageLayoutView="0" workbookViewId="0" topLeftCell="A1">
      <selection activeCell="D23" sqref="D23:E23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29.00390625" style="0" customWidth="1"/>
    <col min="4" max="4" width="22.57421875" style="0" customWidth="1"/>
    <col min="5" max="5" width="49.140625" style="0" customWidth="1"/>
  </cols>
  <sheetData>
    <row r="2" spans="5:9" ht="15.75">
      <c r="E2" s="1"/>
      <c r="F2" s="3"/>
      <c r="G2" s="3"/>
      <c r="H2" s="3"/>
      <c r="I2" s="3"/>
    </row>
    <row r="3" spans="5:9" ht="15.75">
      <c r="E3" s="2" t="s">
        <v>98</v>
      </c>
      <c r="F3" s="3"/>
      <c r="G3" s="3"/>
      <c r="H3" s="3"/>
      <c r="I3" s="3"/>
    </row>
    <row r="4" spans="5:9" ht="15.75">
      <c r="E4" s="2" t="s">
        <v>97</v>
      </c>
      <c r="F4" s="3"/>
      <c r="G4" s="3"/>
      <c r="H4" s="3"/>
      <c r="I4" s="3"/>
    </row>
    <row r="5" spans="2:9" ht="15.75">
      <c r="B5" s="4"/>
      <c r="C5" s="4"/>
      <c r="D5" s="4"/>
      <c r="E5" s="3"/>
      <c r="F5" s="3"/>
      <c r="G5" s="3"/>
      <c r="H5" s="3"/>
      <c r="I5" s="3"/>
    </row>
    <row r="6" spans="2:9" ht="15.75">
      <c r="B6" s="5" t="s">
        <v>95</v>
      </c>
      <c r="C6" s="5"/>
      <c r="D6" s="5"/>
      <c r="E6" s="3"/>
      <c r="F6" s="3"/>
      <c r="G6" s="3"/>
      <c r="H6" s="3"/>
      <c r="I6" s="3"/>
    </row>
    <row r="7" spans="2:9" ht="15.75">
      <c r="B7" s="4" t="s">
        <v>96</v>
      </c>
      <c r="C7" s="4"/>
      <c r="D7" s="4"/>
      <c r="E7" s="3"/>
      <c r="F7" s="3"/>
      <c r="G7" s="3"/>
      <c r="H7" s="3"/>
      <c r="I7" s="3"/>
    </row>
    <row r="8" spans="2:9" ht="15.75">
      <c r="B8" s="4"/>
      <c r="C8" s="4"/>
      <c r="D8" s="4"/>
      <c r="E8" s="3"/>
      <c r="F8" s="3"/>
      <c r="G8" s="3"/>
      <c r="H8" s="3"/>
      <c r="I8" s="3"/>
    </row>
    <row r="9" spans="2:9" ht="15.75">
      <c r="B9" s="4" t="s">
        <v>94</v>
      </c>
      <c r="C9" s="35" t="s">
        <v>126</v>
      </c>
      <c r="D9" s="4" t="s">
        <v>136</v>
      </c>
      <c r="E9" s="3"/>
      <c r="F9" s="3"/>
      <c r="G9" s="3"/>
      <c r="H9" s="3"/>
      <c r="I9" s="3"/>
    </row>
    <row r="10" spans="2:9" ht="15.75">
      <c r="B10" s="4"/>
      <c r="C10" s="6" t="s">
        <v>0</v>
      </c>
      <c r="D10" s="4"/>
      <c r="E10" s="3"/>
      <c r="F10" s="3"/>
      <c r="G10" s="3"/>
      <c r="H10" s="3"/>
      <c r="I10" s="3"/>
    </row>
    <row r="11" spans="5:9" ht="15.75">
      <c r="E11" s="1" t="s">
        <v>1</v>
      </c>
      <c r="F11" s="3"/>
      <c r="G11" s="3"/>
      <c r="H11" s="3"/>
      <c r="I11" s="3"/>
    </row>
    <row r="12" spans="5:9" ht="15.75">
      <c r="E12" s="2" t="s">
        <v>2</v>
      </c>
      <c r="F12" s="3"/>
      <c r="G12" s="3"/>
      <c r="H12" s="3"/>
      <c r="I12" s="3"/>
    </row>
    <row r="13" spans="5:9" ht="15.75">
      <c r="E13" s="2" t="s">
        <v>3</v>
      </c>
      <c r="F13" s="3"/>
      <c r="G13" s="3"/>
      <c r="H13" s="3"/>
      <c r="I13" s="3"/>
    </row>
    <row r="14" spans="2:9" ht="15.75">
      <c r="B14" s="4" t="s">
        <v>4</v>
      </c>
      <c r="C14" s="4"/>
      <c r="D14" s="4"/>
      <c r="E14" s="3"/>
      <c r="F14" s="3"/>
      <c r="G14" s="3"/>
      <c r="H14" s="3"/>
      <c r="I14" s="3"/>
    </row>
    <row r="15" spans="2:9" ht="15.75">
      <c r="B15" s="4"/>
      <c r="C15" s="4"/>
      <c r="D15" s="4"/>
      <c r="E15" s="3"/>
      <c r="F15" s="3"/>
      <c r="G15" s="3"/>
      <c r="H15" s="3"/>
      <c r="I15" s="3"/>
    </row>
    <row r="16" spans="2:9" ht="45" customHeight="1">
      <c r="B16" s="38" t="s">
        <v>5</v>
      </c>
      <c r="C16" s="39"/>
      <c r="D16" s="36" t="s">
        <v>130</v>
      </c>
      <c r="E16" s="37"/>
      <c r="F16" s="3"/>
      <c r="G16" s="3"/>
      <c r="H16" s="3"/>
      <c r="I16" s="3"/>
    </row>
    <row r="17" spans="2:9" ht="45" customHeight="1">
      <c r="B17" s="38" t="s">
        <v>6</v>
      </c>
      <c r="C17" s="39"/>
      <c r="D17" s="36" t="s">
        <v>131</v>
      </c>
      <c r="E17" s="37"/>
      <c r="F17" s="3"/>
      <c r="G17" s="3"/>
      <c r="H17" s="3"/>
      <c r="I17" s="3"/>
    </row>
    <row r="18" spans="2:9" ht="45" customHeight="1">
      <c r="B18" s="38" t="s">
        <v>7</v>
      </c>
      <c r="C18" s="39"/>
      <c r="D18" s="36" t="s">
        <v>134</v>
      </c>
      <c r="E18" s="37"/>
      <c r="F18" s="3"/>
      <c r="G18" s="3"/>
      <c r="H18" s="3"/>
      <c r="I18" s="3"/>
    </row>
    <row r="19" spans="2:9" ht="45" customHeight="1">
      <c r="B19" s="38" t="s">
        <v>8</v>
      </c>
      <c r="C19" s="39"/>
      <c r="D19" s="36" t="s">
        <v>134</v>
      </c>
      <c r="E19" s="37"/>
      <c r="F19" s="3"/>
      <c r="G19" s="3"/>
      <c r="H19" s="3"/>
      <c r="I19" s="3"/>
    </row>
    <row r="20" spans="2:9" ht="45" customHeight="1">
      <c r="B20" s="38" t="s">
        <v>9</v>
      </c>
      <c r="C20" s="39"/>
      <c r="D20" s="36" t="s">
        <v>132</v>
      </c>
      <c r="E20" s="37"/>
      <c r="F20" s="3"/>
      <c r="G20" s="3"/>
      <c r="H20" s="3"/>
      <c r="I20" s="3"/>
    </row>
    <row r="21" spans="2:9" ht="45" customHeight="1">
      <c r="B21" s="38" t="s">
        <v>10</v>
      </c>
      <c r="C21" s="39"/>
      <c r="D21" s="36" t="s">
        <v>133</v>
      </c>
      <c r="E21" s="37"/>
      <c r="F21" s="3"/>
      <c r="G21" s="3"/>
      <c r="H21" s="3"/>
      <c r="I21" s="3"/>
    </row>
    <row r="22" spans="2:9" ht="45" customHeight="1">
      <c r="B22" s="38" t="s">
        <v>11</v>
      </c>
      <c r="C22" s="39"/>
      <c r="D22" s="36" t="s">
        <v>127</v>
      </c>
      <c r="E22" s="37"/>
      <c r="F22" s="3"/>
      <c r="G22" s="3"/>
      <c r="H22" s="3"/>
      <c r="I22" s="3"/>
    </row>
    <row r="23" spans="2:9" ht="45" customHeight="1">
      <c r="B23" s="38" t="s">
        <v>12</v>
      </c>
      <c r="C23" s="39"/>
      <c r="D23" s="40" t="s">
        <v>128</v>
      </c>
      <c r="E23" s="37"/>
      <c r="F23" s="3"/>
      <c r="G23" s="3"/>
      <c r="H23" s="3"/>
      <c r="I23" s="3"/>
    </row>
    <row r="24" spans="2:9" ht="45" customHeight="1">
      <c r="B24" s="38" t="s">
        <v>13</v>
      </c>
      <c r="C24" s="39"/>
      <c r="D24" s="36" t="s">
        <v>129</v>
      </c>
      <c r="E24" s="37"/>
      <c r="F24" s="3"/>
      <c r="G24" s="3"/>
      <c r="H24" s="3"/>
      <c r="I24" s="3"/>
    </row>
    <row r="25" spans="2:9" ht="45" customHeight="1">
      <c r="B25" s="38" t="s">
        <v>14</v>
      </c>
      <c r="C25" s="39"/>
      <c r="D25" s="36" t="s">
        <v>135</v>
      </c>
      <c r="E25" s="37"/>
      <c r="F25" s="3"/>
      <c r="G25" s="3"/>
      <c r="H25" s="3"/>
      <c r="I25" s="3"/>
    </row>
    <row r="26" spans="2:9" ht="15.75">
      <c r="B26" s="4"/>
      <c r="C26" s="4"/>
      <c r="D26" s="4"/>
      <c r="E26" s="3"/>
      <c r="F26" s="3"/>
      <c r="G26" s="3"/>
      <c r="H26" s="3"/>
      <c r="I26" s="3"/>
    </row>
    <row r="27" spans="2:9" ht="15.75">
      <c r="B27" s="4"/>
      <c r="C27" s="4"/>
      <c r="D27" s="4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.75">
      <c r="B29" s="4"/>
      <c r="C29" s="4"/>
      <c r="D29" s="4"/>
      <c r="E29" s="3"/>
      <c r="F29" s="3"/>
      <c r="G29" s="3"/>
      <c r="H29" s="3"/>
      <c r="I29" s="3"/>
    </row>
  </sheetData>
  <sheetProtection/>
  <mergeCells count="20">
    <mergeCell ref="D22:E22"/>
    <mergeCell ref="D23:E23"/>
    <mergeCell ref="D24:E24"/>
    <mergeCell ref="D25:E25"/>
    <mergeCell ref="B22:C22"/>
    <mergeCell ref="B23:C23"/>
    <mergeCell ref="B24:C24"/>
    <mergeCell ref="B25:C25"/>
    <mergeCell ref="D21:E21"/>
    <mergeCell ref="B16:C16"/>
    <mergeCell ref="B17:C17"/>
    <mergeCell ref="B18:C18"/>
    <mergeCell ref="B19:C19"/>
    <mergeCell ref="B20:C20"/>
    <mergeCell ref="B21:C21"/>
    <mergeCell ref="D16:E16"/>
    <mergeCell ref="D17:E17"/>
    <mergeCell ref="D18:E18"/>
    <mergeCell ref="D19:E19"/>
    <mergeCell ref="D20:E20"/>
  </mergeCells>
  <hyperlinks>
    <hyperlink ref="D23" r:id="rId1" display="info@cherel.ru"/>
  </hyperlink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2"/>
  <ignoredErrors>
    <ignoredError sqref="D20:E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2"/>
  <sheetViews>
    <sheetView view="pageBreakPreview" zoomScale="60" zoomScalePageLayoutView="0" workbookViewId="0" topLeftCell="B25">
      <pane xSplit="3" ySplit="4" topLeftCell="I29" activePane="bottomRight" state="frozen"/>
      <selection pane="topLeft" activeCell="B25" sqref="B25"/>
      <selection pane="topRight" activeCell="E25" sqref="E25"/>
      <selection pane="bottomLeft" activeCell="B29" sqref="B29"/>
      <selection pane="bottomRight" activeCell="C53" sqref="C53:D53"/>
    </sheetView>
  </sheetViews>
  <sheetFormatPr defaultColWidth="9.140625" defaultRowHeight="15"/>
  <cols>
    <col min="1" max="1" width="5.57421875" style="7" customWidth="1"/>
    <col min="2" max="2" width="7.28125" style="7" customWidth="1"/>
    <col min="3" max="3" width="31.8515625" style="7" customWidth="1"/>
    <col min="4" max="4" width="43.7109375" style="7" customWidth="1"/>
    <col min="5" max="5" width="20.140625" style="7" customWidth="1"/>
    <col min="6" max="6" width="21.8515625" style="7" customWidth="1"/>
    <col min="7" max="7" width="18.28125" style="7" customWidth="1"/>
    <col min="8" max="8" width="20.421875" style="7" customWidth="1"/>
    <col min="9" max="12" width="18.28125" style="7" bestFit="1" customWidth="1"/>
    <col min="13" max="16384" width="9.140625" style="7" customWidth="1"/>
  </cols>
  <sheetData>
    <row r="3" ht="15">
      <c r="H3" s="8" t="s">
        <v>105</v>
      </c>
    </row>
    <row r="4" spans="7:8" ht="14.25">
      <c r="G4" s="9"/>
      <c r="H4" s="10"/>
    </row>
    <row r="5" ht="15" customHeight="1">
      <c r="H5" s="8" t="s">
        <v>106</v>
      </c>
    </row>
    <row r="6" spans="7:8" ht="15">
      <c r="G6" s="11"/>
      <c r="H6" s="8" t="s">
        <v>107</v>
      </c>
    </row>
    <row r="7" spans="7:8" ht="15">
      <c r="G7" s="11"/>
      <c r="H7" s="8" t="s">
        <v>108</v>
      </c>
    </row>
    <row r="8" spans="7:8" ht="15">
      <c r="G8" s="11"/>
      <c r="H8" s="8" t="s">
        <v>109</v>
      </c>
    </row>
    <row r="11" spans="3:8" ht="58.5" customHeight="1">
      <c r="C11" s="49" t="s">
        <v>110</v>
      </c>
      <c r="D11" s="50"/>
      <c r="E11" s="50"/>
      <c r="F11" s="50"/>
      <c r="G11" s="50"/>
      <c r="H11" s="50"/>
    </row>
    <row r="13" spans="3:8" ht="48" customHeight="1">
      <c r="C13" s="51" t="s">
        <v>111</v>
      </c>
      <c r="D13" s="51"/>
      <c r="E13" s="51"/>
      <c r="F13" s="51"/>
      <c r="G13" s="51"/>
      <c r="H13" s="51"/>
    </row>
    <row r="15" spans="3:7" ht="14.25">
      <c r="C15" s="52" t="s">
        <v>112</v>
      </c>
      <c r="D15" s="13" t="s">
        <v>113</v>
      </c>
      <c r="E15" s="62" t="s">
        <v>138</v>
      </c>
      <c r="F15" s="62"/>
      <c r="G15" s="14"/>
    </row>
    <row r="16" spans="3:7" ht="15">
      <c r="C16" s="53"/>
      <c r="D16" s="13" t="s">
        <v>114</v>
      </c>
      <c r="E16" s="63" t="s">
        <v>137</v>
      </c>
      <c r="F16" s="62"/>
      <c r="G16" s="14"/>
    </row>
    <row r="17" spans="3:7" ht="14.25">
      <c r="C17" s="31" t="s">
        <v>115</v>
      </c>
      <c r="D17" s="12"/>
      <c r="E17" s="64">
        <v>41749</v>
      </c>
      <c r="F17" s="65"/>
      <c r="G17" s="15"/>
    </row>
    <row r="18" spans="3:7" ht="14.25">
      <c r="C18" s="31" t="s">
        <v>116</v>
      </c>
      <c r="D18" s="12"/>
      <c r="E18" s="65" t="s">
        <v>125</v>
      </c>
      <c r="F18" s="65"/>
      <c r="G18" s="15"/>
    </row>
    <row r="20" spans="2:8" ht="15.75">
      <c r="B20" s="16"/>
      <c r="C20" s="17"/>
      <c r="D20" s="17"/>
      <c r="E20" s="17"/>
      <c r="F20" s="17"/>
      <c r="G20" s="17"/>
      <c r="H20" s="18" t="s">
        <v>15</v>
      </c>
    </row>
    <row r="21" spans="3:8" ht="15">
      <c r="C21" s="17"/>
      <c r="D21" s="17"/>
      <c r="E21" s="17"/>
      <c r="F21" s="17"/>
      <c r="G21" s="17"/>
      <c r="H21" s="8" t="s">
        <v>2</v>
      </c>
    </row>
    <row r="22" spans="3:8" ht="15">
      <c r="C22" s="17"/>
      <c r="D22" s="17"/>
      <c r="E22" s="17"/>
      <c r="F22" s="17"/>
      <c r="G22" s="17"/>
      <c r="H22" s="8" t="s">
        <v>117</v>
      </c>
    </row>
    <row r="23" spans="2:8" ht="15.75">
      <c r="B23" s="16" t="s">
        <v>92</v>
      </c>
      <c r="E23" s="17"/>
      <c r="F23" s="17"/>
      <c r="G23" s="17"/>
      <c r="H23" s="17"/>
    </row>
    <row r="24" spans="2:8" ht="15.75">
      <c r="B24" s="16" t="s">
        <v>93</v>
      </c>
      <c r="E24" s="17"/>
      <c r="F24" s="17"/>
      <c r="G24" s="17"/>
      <c r="H24" s="17"/>
    </row>
    <row r="25" spans="2:8" ht="15.75">
      <c r="B25" s="16" t="s">
        <v>91</v>
      </c>
      <c r="E25" s="17"/>
      <c r="F25" s="17"/>
      <c r="G25" s="17"/>
      <c r="H25" s="17"/>
    </row>
    <row r="26" spans="2:8" ht="15">
      <c r="B26" s="19"/>
      <c r="C26" s="17"/>
      <c r="D26" s="17"/>
      <c r="E26" s="17"/>
      <c r="F26" s="17"/>
      <c r="G26" s="17"/>
      <c r="H26" s="17"/>
    </row>
    <row r="27" spans="2:12" ht="82.5" customHeight="1">
      <c r="B27" s="41" t="s">
        <v>16</v>
      </c>
      <c r="C27" s="43" t="s">
        <v>17</v>
      </c>
      <c r="D27" s="44"/>
      <c r="E27" s="41" t="s">
        <v>18</v>
      </c>
      <c r="F27" s="41" t="s">
        <v>19</v>
      </c>
      <c r="G27" s="41" t="s">
        <v>20</v>
      </c>
      <c r="H27" s="54" t="s">
        <v>21</v>
      </c>
      <c r="I27" s="55"/>
      <c r="J27" s="55"/>
      <c r="K27" s="55"/>
      <c r="L27" s="56"/>
    </row>
    <row r="28" spans="2:12" ht="15">
      <c r="B28" s="42"/>
      <c r="C28" s="45"/>
      <c r="D28" s="46"/>
      <c r="E28" s="42"/>
      <c r="F28" s="42"/>
      <c r="G28" s="42"/>
      <c r="H28" s="20">
        <v>2015</v>
      </c>
      <c r="I28" s="20">
        <v>2016</v>
      </c>
      <c r="J28" s="20">
        <v>2017</v>
      </c>
      <c r="K28" s="20">
        <v>2018</v>
      </c>
      <c r="L28" s="20">
        <v>2019</v>
      </c>
    </row>
    <row r="29" spans="2:12" ht="24.75" customHeight="1">
      <c r="B29" s="21">
        <v>1</v>
      </c>
      <c r="C29" s="47" t="s">
        <v>22</v>
      </c>
      <c r="D29" s="48"/>
      <c r="E29" s="21"/>
      <c r="F29" s="22"/>
      <c r="G29" s="22"/>
      <c r="H29" s="22"/>
      <c r="I29" s="22"/>
      <c r="J29" s="22"/>
      <c r="K29" s="22"/>
      <c r="L29" s="22"/>
    </row>
    <row r="30" spans="2:12" ht="24.75" customHeight="1">
      <c r="B30" s="20" t="s">
        <v>23</v>
      </c>
      <c r="C30" s="57" t="s">
        <v>24</v>
      </c>
      <c r="D30" s="58"/>
      <c r="E30" s="20" t="s">
        <v>25</v>
      </c>
      <c r="F30" s="32">
        <v>1058246</v>
      </c>
      <c r="G30" s="32">
        <f>1182582+11497.78</f>
        <v>1194079.78</v>
      </c>
      <c r="H30" s="32">
        <v>1323684.95</v>
      </c>
      <c r="I30" s="32">
        <v>1327629.84</v>
      </c>
      <c r="J30" s="32">
        <v>1331625.27</v>
      </c>
      <c r="K30" s="32">
        <v>1332262.66</v>
      </c>
      <c r="L30" s="32">
        <v>1332963.78</v>
      </c>
    </row>
    <row r="31" spans="2:12" ht="24.75" customHeight="1">
      <c r="B31" s="20" t="s">
        <v>26</v>
      </c>
      <c r="C31" s="57" t="s">
        <v>27</v>
      </c>
      <c r="D31" s="58"/>
      <c r="E31" s="20" t="s">
        <v>25</v>
      </c>
      <c r="F31" s="32">
        <v>124937</v>
      </c>
      <c r="G31" s="32">
        <v>25796</v>
      </c>
      <c r="H31" s="32">
        <v>18236.85</v>
      </c>
      <c r="I31" s="32">
        <v>18276.3</v>
      </c>
      <c r="J31" s="32">
        <v>18316.25</v>
      </c>
      <c r="K31" s="32">
        <v>18322.63</v>
      </c>
      <c r="L31" s="32">
        <v>18329.64</v>
      </c>
    </row>
    <row r="32" spans="2:12" ht="24.75" customHeight="1">
      <c r="B32" s="20" t="s">
        <v>28</v>
      </c>
      <c r="C32" s="57" t="s">
        <v>29</v>
      </c>
      <c r="D32" s="58"/>
      <c r="E32" s="20" t="s">
        <v>25</v>
      </c>
      <c r="F32" s="33"/>
      <c r="G32" s="33"/>
      <c r="H32" s="33"/>
      <c r="I32" s="33"/>
      <c r="J32" s="33"/>
      <c r="K32" s="33"/>
      <c r="L32" s="33"/>
    </row>
    <row r="33" spans="2:12" ht="24.75" customHeight="1">
      <c r="B33" s="20" t="s">
        <v>30</v>
      </c>
      <c r="C33" s="57" t="s">
        <v>31</v>
      </c>
      <c r="D33" s="58"/>
      <c r="E33" s="20" t="s">
        <v>25</v>
      </c>
      <c r="F33" s="32">
        <v>86642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2:12" ht="24.75" customHeight="1">
      <c r="B34" s="21">
        <v>2</v>
      </c>
      <c r="C34" s="47" t="s">
        <v>32</v>
      </c>
      <c r="D34" s="48"/>
      <c r="E34" s="20"/>
      <c r="F34" s="32"/>
      <c r="G34" s="32"/>
      <c r="H34" s="32"/>
      <c r="I34" s="32"/>
      <c r="J34" s="32"/>
      <c r="K34" s="32"/>
      <c r="L34" s="32"/>
    </row>
    <row r="35" spans="2:12" ht="54.75" customHeight="1">
      <c r="B35" s="20" t="s">
        <v>33</v>
      </c>
      <c r="C35" s="57" t="s">
        <v>34</v>
      </c>
      <c r="D35" s="58"/>
      <c r="E35" s="20" t="s">
        <v>35</v>
      </c>
      <c r="F35" s="34">
        <f>F31/F30</f>
        <v>0.1180604509726472</v>
      </c>
      <c r="G35" s="34">
        <f aca="true" t="shared" si="0" ref="G35:L35">G31/G30</f>
        <v>0.021603246644039144</v>
      </c>
      <c r="H35" s="34">
        <f t="shared" si="0"/>
        <v>0.01377733425162838</v>
      </c>
      <c r="I35" s="34">
        <f t="shared" si="0"/>
        <v>0.013766111192559514</v>
      </c>
      <c r="J35" s="34">
        <f t="shared" si="0"/>
        <v>0.013754808062481421</v>
      </c>
      <c r="K35" s="34">
        <f t="shared" si="0"/>
        <v>0.013753016240806451</v>
      </c>
      <c r="L35" s="34">
        <f t="shared" si="0"/>
        <v>0.013751041307363954</v>
      </c>
    </row>
    <row r="36" spans="2:12" ht="24.75" customHeight="1">
      <c r="B36" s="21">
        <v>3</v>
      </c>
      <c r="C36" s="47" t="s">
        <v>36</v>
      </c>
      <c r="D36" s="48"/>
      <c r="E36" s="20"/>
      <c r="F36" s="32"/>
      <c r="G36" s="32"/>
      <c r="H36" s="32"/>
      <c r="I36" s="32"/>
      <c r="J36" s="32"/>
      <c r="K36" s="32"/>
      <c r="L36" s="32"/>
    </row>
    <row r="37" spans="2:12" ht="43.5" customHeight="1">
      <c r="B37" s="20" t="s">
        <v>37</v>
      </c>
      <c r="C37" s="57" t="s">
        <v>38</v>
      </c>
      <c r="D37" s="58"/>
      <c r="E37" s="20" t="s">
        <v>39</v>
      </c>
      <c r="F37" s="32"/>
      <c r="G37" s="32"/>
      <c r="H37" s="32"/>
      <c r="I37" s="32"/>
      <c r="J37" s="32"/>
      <c r="K37" s="32"/>
      <c r="L37" s="32"/>
    </row>
    <row r="38" spans="2:12" ht="24.75" customHeight="1">
      <c r="B38" s="20" t="s">
        <v>40</v>
      </c>
      <c r="C38" s="57" t="s">
        <v>41</v>
      </c>
      <c r="D38" s="58"/>
      <c r="E38" s="20" t="s">
        <v>42</v>
      </c>
      <c r="F38" s="32"/>
      <c r="G38" s="32"/>
      <c r="H38" s="32"/>
      <c r="I38" s="32"/>
      <c r="J38" s="32"/>
      <c r="K38" s="32"/>
      <c r="L38" s="32"/>
    </row>
    <row r="39" spans="2:12" ht="24.75" customHeight="1">
      <c r="B39" s="20" t="s">
        <v>43</v>
      </c>
      <c r="C39" s="57" t="s">
        <v>44</v>
      </c>
      <c r="D39" s="58"/>
      <c r="E39" s="20" t="s">
        <v>39</v>
      </c>
      <c r="F39" s="32">
        <v>116.135</v>
      </c>
      <c r="G39" s="32">
        <v>112.349</v>
      </c>
      <c r="H39" s="32">
        <v>122.25505206721704</v>
      </c>
      <c r="I39" s="32">
        <v>123.64369519760189</v>
      </c>
      <c r="J39" s="32">
        <v>124.89347401494828</v>
      </c>
      <c r="K39" s="32">
        <v>124.89347401494828</v>
      </c>
      <c r="L39" s="32">
        <v>124.89347401494828</v>
      </c>
    </row>
    <row r="40" spans="2:12" ht="24.75" customHeight="1">
      <c r="B40" s="20" t="s">
        <v>45</v>
      </c>
      <c r="C40" s="57" t="s">
        <v>46</v>
      </c>
      <c r="D40" s="58"/>
      <c r="E40" s="20" t="s">
        <v>47</v>
      </c>
      <c r="F40" s="32">
        <v>628352.5</v>
      </c>
      <c r="G40" s="32">
        <v>612567</v>
      </c>
      <c r="H40" s="32">
        <v>626576</v>
      </c>
      <c r="I40" s="32">
        <v>628176</v>
      </c>
      <c r="J40" s="32">
        <v>629775</v>
      </c>
      <c r="K40" s="32">
        <v>629775</v>
      </c>
      <c r="L40" s="32">
        <v>629775</v>
      </c>
    </row>
    <row r="41" spans="2:12" ht="41.25" customHeight="1">
      <c r="B41" s="20" t="s">
        <v>48</v>
      </c>
      <c r="C41" s="57" t="s">
        <v>49</v>
      </c>
      <c r="D41" s="58"/>
      <c r="E41" s="20" t="s">
        <v>47</v>
      </c>
      <c r="F41" s="32">
        <v>266735.2</v>
      </c>
      <c r="G41" s="32">
        <v>276226</v>
      </c>
      <c r="H41" s="32">
        <v>278879</v>
      </c>
      <c r="I41" s="32">
        <f>H41+1600</f>
        <v>280479</v>
      </c>
      <c r="J41" s="32">
        <f>I41</f>
        <v>280479</v>
      </c>
      <c r="K41" s="32">
        <f>J41</f>
        <v>280479</v>
      </c>
      <c r="L41" s="32">
        <f>K41</f>
        <v>280479</v>
      </c>
    </row>
    <row r="42" spans="2:12" ht="51" customHeight="1">
      <c r="B42" s="20" t="s">
        <v>50</v>
      </c>
      <c r="C42" s="57" t="s">
        <v>51</v>
      </c>
      <c r="D42" s="58"/>
      <c r="E42" s="20" t="s">
        <v>35</v>
      </c>
      <c r="F42" s="32" t="s">
        <v>123</v>
      </c>
      <c r="G42" s="32" t="s">
        <v>124</v>
      </c>
      <c r="H42" s="32" t="s">
        <v>139</v>
      </c>
      <c r="I42" s="32" t="s">
        <v>140</v>
      </c>
      <c r="J42" s="32" t="s">
        <v>141</v>
      </c>
      <c r="K42" s="32" t="s">
        <v>141</v>
      </c>
      <c r="L42" s="32" t="s">
        <v>141</v>
      </c>
    </row>
    <row r="43" spans="2:12" ht="46.5" customHeight="1">
      <c r="B43" s="20" t="s">
        <v>52</v>
      </c>
      <c r="C43" s="57" t="s">
        <v>53</v>
      </c>
      <c r="D43" s="58"/>
      <c r="E43" s="20"/>
      <c r="F43" s="32" t="s">
        <v>122</v>
      </c>
      <c r="G43" s="32" t="s">
        <v>122</v>
      </c>
      <c r="H43" s="32" t="s">
        <v>122</v>
      </c>
      <c r="I43" s="32" t="s">
        <v>122</v>
      </c>
      <c r="J43" s="32" t="s">
        <v>122</v>
      </c>
      <c r="K43" s="32" t="s">
        <v>122</v>
      </c>
      <c r="L43" s="32" t="s">
        <v>122</v>
      </c>
    </row>
    <row r="44" spans="2:12" ht="40.5" customHeight="1">
      <c r="B44" s="20" t="s">
        <v>54</v>
      </c>
      <c r="C44" s="57" t="s">
        <v>55</v>
      </c>
      <c r="D44" s="58"/>
      <c r="E44" s="20" t="s">
        <v>56</v>
      </c>
      <c r="F44" s="32"/>
      <c r="G44" s="32"/>
      <c r="H44" s="32"/>
      <c r="I44" s="32"/>
      <c r="J44" s="32"/>
      <c r="K44" s="32"/>
      <c r="L44" s="32"/>
    </row>
    <row r="45" spans="2:12" ht="42" customHeight="1">
      <c r="B45" s="21">
        <v>4</v>
      </c>
      <c r="C45" s="47" t="s">
        <v>57</v>
      </c>
      <c r="D45" s="48"/>
      <c r="E45" s="20" t="s">
        <v>25</v>
      </c>
      <c r="F45" s="32">
        <v>395038.88</v>
      </c>
      <c r="G45" s="32">
        <v>393997.77</v>
      </c>
      <c r="H45" s="32">
        <v>522065.61</v>
      </c>
      <c r="I45" s="32">
        <v>514998.27</v>
      </c>
      <c r="J45" s="32">
        <v>538072.52</v>
      </c>
      <c r="K45" s="32">
        <v>542919.54</v>
      </c>
      <c r="L45" s="32">
        <v>564846.5</v>
      </c>
    </row>
    <row r="46" spans="2:12" ht="24.75" customHeight="1">
      <c r="B46" s="21"/>
      <c r="C46" s="57" t="s">
        <v>58</v>
      </c>
      <c r="D46" s="58"/>
      <c r="E46" s="20"/>
      <c r="F46" s="32"/>
      <c r="G46" s="32"/>
      <c r="H46" s="32"/>
      <c r="I46" s="32"/>
      <c r="J46" s="32"/>
      <c r="K46" s="32"/>
      <c r="L46" s="32"/>
    </row>
    <row r="47" spans="2:12" ht="36" customHeight="1">
      <c r="B47" s="20" t="s">
        <v>59</v>
      </c>
      <c r="C47" s="57" t="s">
        <v>60</v>
      </c>
      <c r="D47" s="58"/>
      <c r="E47" s="20" t="s">
        <v>25</v>
      </c>
      <c r="F47" s="32">
        <v>133613</v>
      </c>
      <c r="G47" s="32">
        <v>132726.29</v>
      </c>
      <c r="H47" s="32">
        <v>181890.17</v>
      </c>
      <c r="I47" s="32">
        <v>189591.54</v>
      </c>
      <c r="J47" s="32">
        <v>197548.26</v>
      </c>
      <c r="K47" s="32">
        <v>204536.7</v>
      </c>
      <c r="L47" s="32">
        <v>213233.65</v>
      </c>
    </row>
    <row r="48" spans="2:12" ht="24.75" customHeight="1">
      <c r="B48" s="20"/>
      <c r="C48" s="57" t="s">
        <v>61</v>
      </c>
      <c r="D48" s="58"/>
      <c r="E48" s="20"/>
      <c r="F48" s="32"/>
      <c r="G48" s="32"/>
      <c r="H48" s="32"/>
      <c r="I48" s="32"/>
      <c r="J48" s="32"/>
      <c r="K48" s="32"/>
      <c r="L48" s="32"/>
    </row>
    <row r="49" spans="2:12" ht="24.75" customHeight="1">
      <c r="B49" s="20"/>
      <c r="C49" s="57" t="s">
        <v>62</v>
      </c>
      <c r="D49" s="58"/>
      <c r="E49" s="20"/>
      <c r="F49" s="32">
        <v>84153</v>
      </c>
      <c r="G49" s="32">
        <v>89028.26</v>
      </c>
      <c r="H49" s="32">
        <v>123664.67</v>
      </c>
      <c r="I49" s="32">
        <v>128900.73</v>
      </c>
      <c r="J49" s="32">
        <v>134310.4</v>
      </c>
      <c r="K49" s="32">
        <v>139061.75</v>
      </c>
      <c r="L49" s="32">
        <v>144974.68</v>
      </c>
    </row>
    <row r="50" spans="2:12" ht="24.75" customHeight="1">
      <c r="B50" s="20"/>
      <c r="C50" s="57" t="s">
        <v>63</v>
      </c>
      <c r="D50" s="58"/>
      <c r="E50" s="20"/>
      <c r="F50" s="32">
        <v>14474</v>
      </c>
      <c r="G50" s="32">
        <v>7300.34</v>
      </c>
      <c r="H50" s="32">
        <v>14663.91</v>
      </c>
      <c r="I50" s="32">
        <v>15284.79</v>
      </c>
      <c r="J50" s="32">
        <v>15926.26</v>
      </c>
      <c r="K50" s="32">
        <v>16489.66</v>
      </c>
      <c r="L50" s="32">
        <v>17190.81</v>
      </c>
    </row>
    <row r="51" spans="2:12" ht="24.75" customHeight="1">
      <c r="B51" s="20"/>
      <c r="C51" s="57" t="s">
        <v>64</v>
      </c>
      <c r="D51" s="58"/>
      <c r="E51" s="20"/>
      <c r="F51" s="32">
        <f>10899</f>
        <v>10899</v>
      </c>
      <c r="G51" s="32">
        <v>14328.13</v>
      </c>
      <c r="H51" s="32">
        <v>14450</v>
      </c>
      <c r="I51" s="32">
        <v>15061.82</v>
      </c>
      <c r="J51" s="32">
        <v>15693.93</v>
      </c>
      <c r="K51" s="32">
        <v>16249.12</v>
      </c>
      <c r="L51" s="32">
        <v>16940.04</v>
      </c>
    </row>
    <row r="52" spans="2:12" ht="35.25" customHeight="1">
      <c r="B52" s="20" t="s">
        <v>65</v>
      </c>
      <c r="C52" s="57" t="s">
        <v>66</v>
      </c>
      <c r="D52" s="58"/>
      <c r="E52" s="20" t="s">
        <v>25</v>
      </c>
      <c r="F52" s="32">
        <f>261425.88</f>
        <v>261425.88</v>
      </c>
      <c r="G52" s="32">
        <f>274596.32-13324.84</f>
        <v>261271.48</v>
      </c>
      <c r="H52" s="32">
        <v>340175.44</v>
      </c>
      <c r="I52" s="32">
        <v>325406.73</v>
      </c>
      <c r="J52" s="32">
        <v>340524.26</v>
      </c>
      <c r="K52" s="32">
        <v>338382.84</v>
      </c>
      <c r="L52" s="32">
        <v>351612.85</v>
      </c>
    </row>
    <row r="53" spans="2:12" ht="24.75" customHeight="1">
      <c r="B53" s="20" t="s">
        <v>67</v>
      </c>
      <c r="C53" s="57" t="s">
        <v>68</v>
      </c>
      <c r="D53" s="58"/>
      <c r="E53" s="20" t="s">
        <v>25</v>
      </c>
      <c r="F53" s="32">
        <v>16082</v>
      </c>
      <c r="G53" s="32">
        <f>11570.26-13324.84</f>
        <v>-1754.58</v>
      </c>
      <c r="H53" s="32">
        <v>52177.47</v>
      </c>
      <c r="I53" s="32">
        <v>16559.16</v>
      </c>
      <c r="J53" s="32">
        <v>16740.88</v>
      </c>
      <c r="K53" s="32">
        <v>16886.75</v>
      </c>
      <c r="L53" s="32">
        <v>17074.17</v>
      </c>
    </row>
    <row r="54" spans="2:12" ht="24.75" customHeight="1">
      <c r="B54" s="20" t="s">
        <v>69</v>
      </c>
      <c r="C54" s="57" t="s">
        <v>70</v>
      </c>
      <c r="D54" s="58"/>
      <c r="E54" s="20" t="s">
        <v>25</v>
      </c>
      <c r="F54" s="32">
        <v>129587</v>
      </c>
      <c r="G54" s="32">
        <v>132038</v>
      </c>
      <c r="H54" s="32">
        <v>138770</v>
      </c>
      <c r="I54" s="32">
        <v>146406</v>
      </c>
      <c r="J54" s="32">
        <v>152415</v>
      </c>
      <c r="K54" s="32">
        <v>138127</v>
      </c>
      <c r="L54" s="32">
        <v>142519</v>
      </c>
    </row>
    <row r="55" spans="2:12" ht="47.25" customHeight="1">
      <c r="B55" s="20" t="s">
        <v>71</v>
      </c>
      <c r="C55" s="57" t="s">
        <v>72</v>
      </c>
      <c r="D55" s="58"/>
      <c r="E55" s="20"/>
      <c r="F55" s="61" t="s">
        <v>142</v>
      </c>
      <c r="G55" s="56"/>
      <c r="H55" s="32"/>
      <c r="I55" s="32"/>
      <c r="J55" s="32"/>
      <c r="K55" s="32"/>
      <c r="L55" s="32"/>
    </row>
    <row r="56" spans="2:12" ht="24.75" customHeight="1">
      <c r="B56" s="20"/>
      <c r="C56" s="59" t="s">
        <v>73</v>
      </c>
      <c r="D56" s="60"/>
      <c r="E56" s="20"/>
      <c r="F56" s="32"/>
      <c r="G56" s="32"/>
      <c r="H56" s="32"/>
      <c r="I56" s="32"/>
      <c r="J56" s="32"/>
      <c r="K56" s="32"/>
      <c r="L56" s="32"/>
    </row>
    <row r="57" spans="2:12" ht="24.75" customHeight="1">
      <c r="B57" s="20"/>
      <c r="C57" s="57" t="s">
        <v>74</v>
      </c>
      <c r="D57" s="58"/>
      <c r="E57" s="20" t="s">
        <v>75</v>
      </c>
      <c r="F57" s="32">
        <v>11870.02</v>
      </c>
      <c r="G57" s="32">
        <v>11904.66</v>
      </c>
      <c r="H57" s="32">
        <v>11963.41</v>
      </c>
      <c r="I57" s="32">
        <v>12098.93</v>
      </c>
      <c r="J57" s="32">
        <v>12230.16</v>
      </c>
      <c r="K57" s="32">
        <v>12258.81</v>
      </c>
      <c r="L57" s="32">
        <v>12400.51</v>
      </c>
    </row>
    <row r="58" spans="2:12" ht="24.75" customHeight="1">
      <c r="B58" s="20"/>
      <c r="C58" s="57" t="s">
        <v>76</v>
      </c>
      <c r="D58" s="58"/>
      <c r="E58" s="20" t="s">
        <v>77</v>
      </c>
      <c r="F58" s="32">
        <f>F45/F57</f>
        <v>33.28038874407962</v>
      </c>
      <c r="G58" s="32">
        <f aca="true" t="shared" si="1" ref="G58:L58">G45/G57</f>
        <v>33.096095982581616</v>
      </c>
      <c r="H58" s="32">
        <f t="shared" si="1"/>
        <v>43.638528646932606</v>
      </c>
      <c r="I58" s="32">
        <f t="shared" si="1"/>
        <v>42.565604561725706</v>
      </c>
      <c r="J58" s="32">
        <f t="shared" si="1"/>
        <v>43.995542167886605</v>
      </c>
      <c r="K58" s="32">
        <f t="shared" si="1"/>
        <v>44.28811116250273</v>
      </c>
      <c r="L58" s="32">
        <f t="shared" si="1"/>
        <v>45.55026365851082</v>
      </c>
    </row>
    <row r="59" spans="2:12" ht="42.75" customHeight="1">
      <c r="B59" s="21">
        <v>5</v>
      </c>
      <c r="C59" s="47" t="s">
        <v>78</v>
      </c>
      <c r="D59" s="48"/>
      <c r="E59" s="20"/>
      <c r="F59" s="32"/>
      <c r="G59" s="32"/>
      <c r="H59" s="32"/>
      <c r="I59" s="32"/>
      <c r="J59" s="32"/>
      <c r="K59" s="32"/>
      <c r="L59" s="32"/>
    </row>
    <row r="60" spans="2:12" ht="24.75" customHeight="1">
      <c r="B60" s="20" t="s">
        <v>79</v>
      </c>
      <c r="C60" s="57" t="s">
        <v>80</v>
      </c>
      <c r="D60" s="58"/>
      <c r="E60" s="20" t="s">
        <v>81</v>
      </c>
      <c r="F60" s="32">
        <v>236</v>
      </c>
      <c r="G60" s="32">
        <v>295</v>
      </c>
      <c r="H60" s="32">
        <v>265</v>
      </c>
      <c r="I60" s="32">
        <v>265</v>
      </c>
      <c r="J60" s="32">
        <v>265</v>
      </c>
      <c r="K60" s="32">
        <v>265</v>
      </c>
      <c r="L60" s="32">
        <v>265</v>
      </c>
    </row>
    <row r="61" spans="2:12" ht="24.75" customHeight="1">
      <c r="B61" s="20" t="s">
        <v>82</v>
      </c>
      <c r="C61" s="57" t="s">
        <v>83</v>
      </c>
      <c r="D61" s="58"/>
      <c r="E61" s="20" t="s">
        <v>84</v>
      </c>
      <c r="F61" s="32">
        <f>F49/F60/12</f>
        <v>29.715042372881356</v>
      </c>
      <c r="G61" s="32">
        <f aca="true" t="shared" si="2" ref="G61:L61">G49/G60/12</f>
        <v>25.149225988700564</v>
      </c>
      <c r="H61" s="32">
        <f t="shared" si="2"/>
        <v>38.888261006289305</v>
      </c>
      <c r="I61" s="32">
        <f t="shared" si="2"/>
        <v>40.53482075471698</v>
      </c>
      <c r="J61" s="32">
        <f t="shared" si="2"/>
        <v>42.2359748427673</v>
      </c>
      <c r="K61" s="32">
        <f t="shared" si="2"/>
        <v>43.73011006289308</v>
      </c>
      <c r="L61" s="32">
        <f t="shared" si="2"/>
        <v>45.58952201257861</v>
      </c>
    </row>
    <row r="62" spans="2:12" ht="41.25" customHeight="1">
      <c r="B62" s="20" t="s">
        <v>85</v>
      </c>
      <c r="C62" s="57" t="s">
        <v>86</v>
      </c>
      <c r="D62" s="58"/>
      <c r="E62" s="20"/>
      <c r="F62" s="32"/>
      <c r="G62" s="32"/>
      <c r="H62" s="61" t="s">
        <v>143</v>
      </c>
      <c r="I62" s="55"/>
      <c r="J62" s="55"/>
      <c r="K62" s="55"/>
      <c r="L62" s="56"/>
    </row>
    <row r="63" spans="2:12" ht="24.75" customHeight="1">
      <c r="B63" s="21"/>
      <c r="C63" s="59" t="s">
        <v>73</v>
      </c>
      <c r="D63" s="60"/>
      <c r="E63" s="20"/>
      <c r="F63" s="32"/>
      <c r="G63" s="32"/>
      <c r="H63" s="32"/>
      <c r="I63" s="32"/>
      <c r="J63" s="32"/>
      <c r="K63" s="32"/>
      <c r="L63" s="32"/>
    </row>
    <row r="64" spans="2:12" ht="36.75" customHeight="1">
      <c r="B64" s="20"/>
      <c r="C64" s="57" t="s">
        <v>87</v>
      </c>
      <c r="D64" s="58"/>
      <c r="E64" s="20" t="s">
        <v>25</v>
      </c>
      <c r="F64" s="32">
        <v>5974</v>
      </c>
      <c r="G64" s="32">
        <v>5974</v>
      </c>
      <c r="H64" s="32">
        <v>5974</v>
      </c>
      <c r="I64" s="32">
        <v>5974</v>
      </c>
      <c r="J64" s="32">
        <v>5974</v>
      </c>
      <c r="K64" s="32">
        <v>5974</v>
      </c>
      <c r="L64" s="32">
        <v>5974</v>
      </c>
    </row>
    <row r="65" spans="2:12" ht="47.25" customHeight="1">
      <c r="B65" s="20"/>
      <c r="C65" s="57" t="s">
        <v>88</v>
      </c>
      <c r="D65" s="58"/>
      <c r="E65" s="20" t="s">
        <v>25</v>
      </c>
      <c r="F65" s="32"/>
      <c r="G65" s="32"/>
      <c r="H65" s="32"/>
      <c r="I65" s="32"/>
      <c r="J65" s="32"/>
      <c r="K65" s="32"/>
      <c r="L65" s="32"/>
    </row>
    <row r="66" spans="2:8" ht="15">
      <c r="B66" s="23"/>
      <c r="C66" s="24"/>
      <c r="D66" s="24"/>
      <c r="E66" s="23"/>
      <c r="F66" s="25"/>
      <c r="G66" s="25"/>
      <c r="H66" s="25"/>
    </row>
    <row r="67" spans="2:8" ht="15">
      <c r="B67" s="26" t="s">
        <v>118</v>
      </c>
      <c r="C67" s="17"/>
      <c r="D67" s="17"/>
      <c r="E67" s="17"/>
      <c r="F67" s="17"/>
      <c r="G67" s="17"/>
      <c r="H67" s="17"/>
    </row>
    <row r="68" spans="2:8" ht="15">
      <c r="B68" s="26" t="s">
        <v>89</v>
      </c>
      <c r="C68" s="17"/>
      <c r="D68" s="17"/>
      <c r="E68" s="17"/>
      <c r="F68" s="17"/>
      <c r="G68" s="17"/>
      <c r="H68" s="17"/>
    </row>
    <row r="69" spans="2:8" ht="15.75">
      <c r="B69" s="16" t="s">
        <v>90</v>
      </c>
      <c r="C69" s="17"/>
      <c r="D69" s="17"/>
      <c r="E69" s="17"/>
      <c r="F69" s="17"/>
      <c r="G69" s="17"/>
      <c r="H69" s="17"/>
    </row>
    <row r="70" spans="2:8" ht="14.25">
      <c r="B70" s="30" t="s">
        <v>119</v>
      </c>
      <c r="C70" s="17"/>
      <c r="D70" s="17"/>
      <c r="E70" s="17"/>
      <c r="F70" s="17"/>
      <c r="G70" s="17"/>
      <c r="H70" s="17"/>
    </row>
    <row r="71" spans="2:8" ht="14.25">
      <c r="B71" s="30" t="s">
        <v>120</v>
      </c>
      <c r="C71" s="17"/>
      <c r="D71" s="17"/>
      <c r="E71" s="17"/>
      <c r="F71" s="17"/>
      <c r="G71" s="17"/>
      <c r="H71" s="17"/>
    </row>
    <row r="72" spans="2:8" ht="14.25">
      <c r="B72" s="30" t="s">
        <v>121</v>
      </c>
      <c r="C72" s="17"/>
      <c r="D72" s="17"/>
      <c r="E72" s="17"/>
      <c r="F72" s="17"/>
      <c r="G72" s="17"/>
      <c r="H72" s="17"/>
    </row>
    <row r="73" spans="2:8" ht="15">
      <c r="B73" s="26"/>
      <c r="C73" s="17"/>
      <c r="D73" s="17"/>
      <c r="E73" s="17"/>
      <c r="F73" s="17"/>
      <c r="G73" s="17"/>
      <c r="H73" s="17"/>
    </row>
    <row r="74" spans="2:8" ht="15">
      <c r="B74" s="26"/>
      <c r="C74" s="17"/>
      <c r="D74" s="17"/>
      <c r="E74" s="17"/>
      <c r="F74" s="17"/>
      <c r="G74" s="17"/>
      <c r="H74" s="17"/>
    </row>
    <row r="75" spans="2:8" ht="15">
      <c r="B75" s="26"/>
      <c r="C75" s="17"/>
      <c r="D75" s="17"/>
      <c r="E75" s="17"/>
      <c r="F75" s="17"/>
      <c r="G75" s="17"/>
      <c r="H75" s="17"/>
    </row>
    <row r="76" spans="2:8" ht="15">
      <c r="B76" s="26"/>
      <c r="C76" s="17"/>
      <c r="D76" s="17"/>
      <c r="E76" s="17"/>
      <c r="F76" s="17"/>
      <c r="G76" s="17"/>
      <c r="H76" s="17"/>
    </row>
    <row r="77" spans="2:8" ht="15">
      <c r="B77" s="26"/>
      <c r="C77" s="17"/>
      <c r="D77" s="17"/>
      <c r="E77" s="17"/>
      <c r="F77" s="17"/>
      <c r="G77" s="17"/>
      <c r="H77" s="17"/>
    </row>
    <row r="78" spans="2:8" ht="15">
      <c r="B78" s="26"/>
      <c r="C78" s="17"/>
      <c r="D78" s="17"/>
      <c r="E78" s="17"/>
      <c r="F78" s="17"/>
      <c r="G78" s="17"/>
      <c r="H78" s="17"/>
    </row>
    <row r="79" spans="2:8" ht="15">
      <c r="B79" s="26"/>
      <c r="C79" s="17"/>
      <c r="D79" s="17"/>
      <c r="E79" s="17"/>
      <c r="F79" s="17"/>
      <c r="G79" s="17"/>
      <c r="H79" s="17"/>
    </row>
    <row r="80" spans="2:8" ht="14.25">
      <c r="B80" s="17"/>
      <c r="C80" s="17"/>
      <c r="D80" s="17"/>
      <c r="E80" s="17"/>
      <c r="F80" s="27" t="s">
        <v>99</v>
      </c>
      <c r="G80" s="28" t="s">
        <v>100</v>
      </c>
      <c r="H80" s="17"/>
    </row>
    <row r="81" spans="2:8" ht="15.75">
      <c r="B81" s="16"/>
      <c r="C81" s="17"/>
      <c r="D81" s="17"/>
      <c r="E81" s="17"/>
      <c r="F81" s="27" t="s">
        <v>101</v>
      </c>
      <c r="G81" s="29" t="s">
        <v>102</v>
      </c>
      <c r="H81" s="17"/>
    </row>
    <row r="82" spans="6:7" ht="14.25">
      <c r="F82" s="27" t="s">
        <v>103</v>
      </c>
      <c r="G82" s="28" t="s">
        <v>104</v>
      </c>
    </row>
  </sheetData>
  <sheetProtection/>
  <mergeCells count="52">
    <mergeCell ref="F55:G55"/>
    <mergeCell ref="H62:L62"/>
    <mergeCell ref="C65:D65"/>
    <mergeCell ref="E15:F15"/>
    <mergeCell ref="E16:F16"/>
    <mergeCell ref="E17:F17"/>
    <mergeCell ref="E18:F18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11:H11"/>
    <mergeCell ref="C13:H13"/>
    <mergeCell ref="C15:C16"/>
    <mergeCell ref="H27:L27"/>
    <mergeCell ref="C29:D29"/>
    <mergeCell ref="C30:D30"/>
    <mergeCell ref="C31:D31"/>
    <mergeCell ref="C32:D32"/>
    <mergeCell ref="C33:D33"/>
    <mergeCell ref="B27:B28"/>
    <mergeCell ref="C27:D28"/>
    <mergeCell ref="E27:E28"/>
    <mergeCell ref="F27:F28"/>
    <mergeCell ref="G27:G28"/>
  </mergeCells>
  <hyperlinks>
    <hyperlink ref="E16" r:id="rId1" display="www.cherel.ru"/>
  </hyperlinks>
  <printOptions/>
  <pageMargins left="0.35433070866141736" right="0.2755905511811024" top="0.4330708661417323" bottom="0.31496062992125984" header="0.31496062992125984" footer="0.1968503937007874"/>
  <pageSetup fitToHeight="0" fitToWidth="1" horizontalDpi="600" verticalDpi="600" orientation="portrait" paperSize="9" scale="39" r:id="rId2"/>
  <colBreaks count="1" manualBreakCount="1">
    <brk id="8" max="65535" man="1"/>
  </colBreaks>
  <ignoredErrors>
    <ignoredError sqref="G35:H35 I35:L35 F61:L6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Гурьянова Ирина Евгеньевна</cp:lastModifiedBy>
  <cp:lastPrinted>2014-04-22T12:12:03Z</cp:lastPrinted>
  <dcterms:created xsi:type="dcterms:W3CDTF">2014-04-01T04:55:57Z</dcterms:created>
  <dcterms:modified xsi:type="dcterms:W3CDTF">2014-05-06T04:56:22Z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