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945" windowHeight="8205" tabRatio="760" activeTab="0"/>
  </bookViews>
  <sheets>
    <sheet name="Приложение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D33" authorId="0">
      <text>
        <r>
          <rPr>
            <b/>
            <sz val="8"/>
            <rFont val="Tahoma"/>
            <family val="2"/>
          </rPr>
          <t>Борисов Александр Иванович:</t>
        </r>
        <r>
          <rPr>
            <sz val="8"/>
            <rFont val="Tahoma"/>
            <family val="2"/>
          </rPr>
          <t xml:space="preserve">
выпадающие+корректировки НВВ</t>
        </r>
      </text>
    </comment>
  </commentList>
</comments>
</file>

<file path=xl/sharedStrings.xml><?xml version="1.0" encoding="utf-8"?>
<sst xmlns="http://schemas.openxmlformats.org/spreadsheetml/2006/main" count="101" uniqueCount="73">
  <si>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</si>
  <si>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</si>
  <si>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</si>
  <si>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</si>
  <si>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</si>
  <si>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</si>
  <si>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</si>
  <si>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</si>
  <si>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</si>
  <si>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</si>
  <si>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</si>
  <si>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</si>
  <si>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1.1.3.</t>
  </si>
  <si>
    <t>1.2.</t>
  </si>
  <si>
    <t>1.2.1.</t>
  </si>
  <si>
    <t>1.2.2.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</si>
  <si>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</si>
  <si>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</si>
  <si>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</si>
  <si>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в том числе на ремонт</t>
  </si>
  <si>
    <t>Материальные расходы, всего</t>
  </si>
  <si>
    <t>арендная плата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</si>
  <si>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</si>
  <si>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</si>
  <si>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</si>
  <si>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</si>
  <si>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</si>
  <si>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</si>
  <si>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</si>
  <si>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</si>
  <si>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</si>
  <si>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</si>
  <si>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</si>
  <si>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</si>
  <si>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</si>
  <si>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</si>
  <si>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Неподконтрольные расходы, включенные в НВВ всего</t>
  </si>
  <si>
    <t>1.1.2.1.</t>
  </si>
  <si>
    <t>1.2.3.</t>
  </si>
  <si>
    <t>1.2.4.</t>
  </si>
  <si>
    <t>1.2.5.</t>
  </si>
  <si>
    <t>прочие неподконтрольные расходы всего:</t>
  </si>
  <si>
    <t>1.2.6.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</si>
  <si>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</si>
  <si>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</si>
  <si>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</si>
  <si>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</si>
  <si>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</si>
  <si>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</si>
  <si>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</si>
  <si>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</si>
  <si>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</si>
  <si>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</si>
  <si>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</si>
  <si>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</si>
  <si>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к Приказу ФСТ от 02.03.2011 № 56-э</t>
  </si>
  <si>
    <t>Приложение № 2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</si>
  <si>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</si>
  <si>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</si>
  <si>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</si>
  <si>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</si>
  <si>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</si>
  <si>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</si>
  <si>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</si>
  <si>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</si>
  <si>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</si>
  <si>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162622, Вологодская область, г.Череповец, ул.Милютина, 3</t>
  </si>
  <si>
    <t>2014 год</t>
  </si>
  <si>
    <t>http://cherel.ru</t>
  </si>
  <si>
    <t>фактические затраты</t>
  </si>
  <si>
    <t>недостаточное выделение средств</t>
  </si>
  <si>
    <t>фактически начисленная амортизация</t>
  </si>
  <si>
    <t>МУП "Электросеть"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</si>
</sst>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wrapText="1"/>
    </xf>
    <xf numFmtId="0" fontId="30" fillId="0" borderId="11" xfId="42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9" fontId="1" fillId="0" borderId="10" xfId="57" applyFont="1" applyBorder="1" applyAlignment="1">
      <alignment/>
    </xf>
    <xf numFmtId="9" fontId="1" fillId="0" borderId="10" xfId="57" applyFont="1" applyBorder="1" applyAlignment="1">
      <alignment horizontal="center" vertical="center" wrapText="1"/>
    </xf>
    <xf numFmtId="9" fontId="1" fillId="0" borderId="10" xfId="57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3">
      <selection activeCell="B4" sqref="B4:E4"/>
    </sheetView>
  </sheetViews>
  <sheetFormatPr defaultColWidth="8.8515625" defaultRowHeight="12.75"/>
  <cols>
    <col min="1" max="1" width="10.421875" style="1" customWidth="1"/>
    <col min="2" max="2" width="28.2812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9" t="s">
        <v>56</v>
      </c>
    </row>
    <row r="2" ht="12.75">
      <c r="F2" s="9" t="s">
        <v>55</v>
      </c>
    </row>
    <row r="3" spans="2:6" ht="12.75">
      <c r="B3" s="27" t="s">
        <v>72</v>
      </c>
      <c r="C3" s="27"/>
      <c r="D3" s="27"/>
      <c r="E3" s="27"/>
      <c r="F3" s="9"/>
    </row>
    <row r="4" spans="2:6" ht="12.75">
      <c r="B4" s="37" t="s">
        <v>50</v>
      </c>
      <c r="C4" s="37"/>
      <c r="D4" s="37"/>
      <c r="E4" s="37"/>
      <c r="F4" s="9"/>
    </row>
    <row r="5" spans="2:6" ht="12.75">
      <c r="B5" s="27" t="s">
        <v>66</v>
      </c>
      <c r="C5" s="27"/>
      <c r="D5" s="27"/>
      <c r="E5" s="27"/>
      <c r="F5" s="9"/>
    </row>
    <row r="6" spans="2:6" ht="12.75">
      <c r="B6" s="37" t="s">
        <v>51</v>
      </c>
      <c r="C6" s="37"/>
      <c r="D6" s="37"/>
      <c r="E6" s="37"/>
      <c r="F6" s="9"/>
    </row>
    <row r="7" spans="2:6" ht="12.75">
      <c r="B7" s="12"/>
      <c r="C7" s="12"/>
      <c r="D7" s="12"/>
      <c r="E7" s="12"/>
      <c r="F7" s="9"/>
    </row>
    <row r="8" spans="1:6" ht="49.5" customHeight="1">
      <c r="A8" s="24" t="s">
        <v>52</v>
      </c>
      <c r="B8" s="25"/>
      <c r="C8" s="25"/>
      <c r="D8" s="25"/>
      <c r="E8" s="25"/>
      <c r="F8" s="26"/>
    </row>
    <row r="9" ht="12.75"/>
    <row r="10" spans="1:6" ht="38.25" customHeight="1">
      <c r="A10" s="28" t="s">
        <v>26</v>
      </c>
      <c r="B10" s="28"/>
      <c r="C10" s="28"/>
      <c r="D10" s="28"/>
      <c r="E10" s="28"/>
      <c r="F10" s="28"/>
    </row>
    <row r="11" ht="12.75"/>
    <row r="12" spans="1:5" ht="12.75" customHeight="1">
      <c r="A12" s="33" t="s">
        <v>61</v>
      </c>
      <c r="B12" s="13" t="s">
        <v>62</v>
      </c>
      <c r="C12" s="20"/>
      <c r="D12" s="20"/>
      <c r="E12" s="20"/>
    </row>
    <row r="13" spans="1:5" ht="12.75">
      <c r="A13" s="33"/>
      <c r="B13" s="13" t="s">
        <v>63</v>
      </c>
      <c r="C13" s="34" t="s">
        <v>68</v>
      </c>
      <c r="D13" s="22"/>
      <c r="E13" s="23"/>
    </row>
    <row r="14" spans="1:5" ht="12.75">
      <c r="A14" s="35" t="s">
        <v>64</v>
      </c>
      <c r="B14" s="35"/>
      <c r="C14" s="36">
        <v>42094</v>
      </c>
      <c r="D14" s="22"/>
      <c r="E14" s="23"/>
    </row>
    <row r="15" spans="1:5" ht="12.75">
      <c r="A15" s="35" t="s">
        <v>53</v>
      </c>
      <c r="B15" s="35"/>
      <c r="C15" s="21" t="s">
        <v>67</v>
      </c>
      <c r="D15" s="22"/>
      <c r="E15" s="23"/>
    </row>
    <row r="16" spans="1:5" ht="12.75">
      <c r="A16" s="11"/>
      <c r="B16" s="11"/>
      <c r="C16" s="10"/>
      <c r="D16" s="10"/>
      <c r="E16" s="10"/>
    </row>
    <row r="17" spans="1:6" ht="12.75">
      <c r="A17" s="30" t="s">
        <v>0</v>
      </c>
      <c r="B17" s="30" t="s">
        <v>1</v>
      </c>
      <c r="C17" s="30" t="s">
        <v>2</v>
      </c>
      <c r="D17" s="29" t="s">
        <v>3</v>
      </c>
      <c r="E17" s="29"/>
      <c r="F17" s="5"/>
    </row>
    <row r="18" spans="1:6" ht="12.75">
      <c r="A18" s="30"/>
      <c r="B18" s="30"/>
      <c r="C18" s="30"/>
      <c r="D18" s="4" t="s">
        <v>44</v>
      </c>
      <c r="E18" s="4" t="s">
        <v>27</v>
      </c>
      <c r="F18" s="4" t="s">
        <v>28</v>
      </c>
    </row>
    <row r="19" spans="1:6" ht="25.5" customHeight="1">
      <c r="A19" s="2" t="s">
        <v>4</v>
      </c>
      <c r="B19" s="6" t="s">
        <v>16</v>
      </c>
      <c r="C19" s="2" t="s">
        <v>17</v>
      </c>
      <c r="D19" s="19">
        <f>D20</f>
        <v>393997.76</v>
      </c>
      <c r="E19" s="19">
        <f>E20</f>
        <v>469907</v>
      </c>
      <c r="F19" s="41" t="s">
        <v>70</v>
      </c>
    </row>
    <row r="20" spans="1:6" ht="25.5" customHeight="1">
      <c r="A20" s="2" t="s">
        <v>7</v>
      </c>
      <c r="B20" s="6" t="s">
        <v>18</v>
      </c>
      <c r="C20" s="2" t="s">
        <v>17</v>
      </c>
      <c r="D20" s="15">
        <f>D21+D27</f>
        <v>393997.76</v>
      </c>
      <c r="E20" s="15">
        <f>E21+E27</f>
        <v>469907</v>
      </c>
      <c r="F20" s="41" t="s">
        <v>70</v>
      </c>
    </row>
    <row r="21" spans="1:6" ht="25.5">
      <c r="A21" s="2" t="s">
        <v>8</v>
      </c>
      <c r="B21" s="6" t="s">
        <v>29</v>
      </c>
      <c r="C21" s="2" t="s">
        <v>17</v>
      </c>
      <c r="D21" s="15">
        <f>D22+D24+D26</f>
        <v>132726.28</v>
      </c>
      <c r="E21" s="15">
        <f>E22+E24+E26</f>
        <v>143460</v>
      </c>
      <c r="F21" s="41" t="s">
        <v>70</v>
      </c>
    </row>
    <row r="22" spans="1:6" ht="25.5">
      <c r="A22" s="2" t="s">
        <v>9</v>
      </c>
      <c r="B22" s="6" t="s">
        <v>20</v>
      </c>
      <c r="C22" s="2" t="s">
        <v>17</v>
      </c>
      <c r="D22" s="14">
        <f>14328.13+7300.34+5774.08</f>
        <v>27402.550000000003</v>
      </c>
      <c r="E22" s="16">
        <f>14464+16759</f>
        <v>31223</v>
      </c>
      <c r="F22" s="41" t="s">
        <v>70</v>
      </c>
    </row>
    <row r="23" spans="1:6" ht="25.5">
      <c r="A23" s="2" t="s">
        <v>10</v>
      </c>
      <c r="B23" s="6" t="s">
        <v>19</v>
      </c>
      <c r="C23" s="2" t="s">
        <v>17</v>
      </c>
      <c r="D23" s="14">
        <v>7300.34</v>
      </c>
      <c r="E23" s="18">
        <v>16759</v>
      </c>
      <c r="F23" s="41" t="s">
        <v>70</v>
      </c>
    </row>
    <row r="24" spans="1:6" ht="12.75">
      <c r="A24" s="2" t="s">
        <v>11</v>
      </c>
      <c r="B24" s="6" t="s">
        <v>30</v>
      </c>
      <c r="C24" s="2" t="s">
        <v>17</v>
      </c>
      <c r="D24" s="14">
        <f>89028.26</f>
        <v>89028.26</v>
      </c>
      <c r="E24" s="16">
        <v>83941</v>
      </c>
      <c r="F24" s="42"/>
    </row>
    <row r="25" spans="1:6" ht="12.75">
      <c r="A25" s="2" t="s">
        <v>37</v>
      </c>
      <c r="B25" s="6" t="s">
        <v>19</v>
      </c>
      <c r="C25" s="2" t="s">
        <v>17</v>
      </c>
      <c r="D25" s="16"/>
      <c r="E25" s="16"/>
      <c r="F25" s="42"/>
    </row>
    <row r="26" spans="1:6" ht="12.75" customHeight="1">
      <c r="A26" s="2" t="s">
        <v>12</v>
      </c>
      <c r="B26" s="6" t="s">
        <v>46</v>
      </c>
      <c r="C26" s="2" t="s">
        <v>17</v>
      </c>
      <c r="D26" s="16">
        <f>11434.07+232.35+1223.84+3405.21</f>
        <v>16295.470000000001</v>
      </c>
      <c r="E26" s="16">
        <f>3236+18601+420+3603+16081-13645</f>
        <v>28296</v>
      </c>
      <c r="F26" s="41" t="s">
        <v>70</v>
      </c>
    </row>
    <row r="27" spans="1:6" ht="25.5">
      <c r="A27" s="2" t="s">
        <v>13</v>
      </c>
      <c r="B27" s="6" t="s">
        <v>36</v>
      </c>
      <c r="C27" s="2" t="s">
        <v>17</v>
      </c>
      <c r="D27" s="17">
        <f>D28+D29+D30+D31+D32+D33+D34</f>
        <v>261271.47999999998</v>
      </c>
      <c r="E27" s="17">
        <f>E28+E29+E30+E31+E32+E33+E34</f>
        <v>326447</v>
      </c>
      <c r="F27" s="41" t="s">
        <v>70</v>
      </c>
    </row>
    <row r="28" spans="1:6" ht="12.75">
      <c r="A28" s="2" t="s">
        <v>14</v>
      </c>
      <c r="B28" s="6" t="s">
        <v>21</v>
      </c>
      <c r="C28" s="2" t="s">
        <v>17</v>
      </c>
      <c r="D28" s="18">
        <v>2049</v>
      </c>
      <c r="E28" s="18">
        <v>1248</v>
      </c>
      <c r="F28" s="42" t="s">
        <v>69</v>
      </c>
    </row>
    <row r="29" spans="1:6" ht="12.75" customHeight="1">
      <c r="A29" s="2" t="s">
        <v>15</v>
      </c>
      <c r="B29" s="6" t="s">
        <v>31</v>
      </c>
      <c r="C29" s="2" t="s">
        <v>17</v>
      </c>
      <c r="D29" s="18">
        <v>25876.5</v>
      </c>
      <c r="E29" s="18">
        <v>24057</v>
      </c>
      <c r="F29" s="42"/>
    </row>
    <row r="30" spans="1:6" ht="25.5">
      <c r="A30" s="2" t="s">
        <v>38</v>
      </c>
      <c r="B30" s="6" t="s">
        <v>47</v>
      </c>
      <c r="C30" s="2" t="s">
        <v>17</v>
      </c>
      <c r="D30" s="18">
        <v>122316.4</v>
      </c>
      <c r="E30" s="18">
        <v>129260</v>
      </c>
      <c r="F30" s="41" t="s">
        <v>71</v>
      </c>
    </row>
    <row r="31" spans="1:6" ht="12.75">
      <c r="A31" s="2" t="s">
        <v>39</v>
      </c>
      <c r="B31" s="6" t="s">
        <v>32</v>
      </c>
      <c r="C31" s="2" t="s">
        <v>17</v>
      </c>
      <c r="D31" s="18">
        <v>11252.05</v>
      </c>
      <c r="E31" s="18">
        <v>50600</v>
      </c>
      <c r="F31" s="42" t="s">
        <v>69</v>
      </c>
    </row>
    <row r="32" spans="1:6" ht="25.5">
      <c r="A32" s="2" t="s">
        <v>40</v>
      </c>
      <c r="B32" s="6" t="s">
        <v>33</v>
      </c>
      <c r="C32" s="2" t="s">
        <v>17</v>
      </c>
      <c r="D32" s="18">
        <f>36+180+6774</f>
        <v>6990</v>
      </c>
      <c r="E32" s="18">
        <f>167+2+8716</f>
        <v>8885</v>
      </c>
      <c r="F32" s="41" t="s">
        <v>70</v>
      </c>
    </row>
    <row r="33" spans="1:7" ht="36" customHeight="1">
      <c r="A33" s="2" t="s">
        <v>42</v>
      </c>
      <c r="B33" s="6" t="s">
        <v>34</v>
      </c>
      <c r="C33" s="2" t="s">
        <v>17</v>
      </c>
      <c r="D33" s="18">
        <f>11570.26+2104.76-15429.6</f>
        <v>-1754.58</v>
      </c>
      <c r="E33" s="18">
        <v>18020</v>
      </c>
      <c r="F33" s="42" t="s">
        <v>69</v>
      </c>
      <c r="G33" s="7"/>
    </row>
    <row r="34" spans="1:6" ht="25.5">
      <c r="A34" s="2" t="s">
        <v>48</v>
      </c>
      <c r="B34" s="6" t="s">
        <v>41</v>
      </c>
      <c r="C34" s="2" t="s">
        <v>17</v>
      </c>
      <c r="D34" s="18">
        <f>1240+93302.11</f>
        <v>94542.11</v>
      </c>
      <c r="E34" s="18">
        <f>93169+1208</f>
        <v>94377</v>
      </c>
      <c r="F34" s="40"/>
    </row>
    <row r="35" spans="1:6" ht="26.25" customHeight="1">
      <c r="A35" s="2" t="s">
        <v>5</v>
      </c>
      <c r="B35" s="6" t="s">
        <v>22</v>
      </c>
      <c r="C35" s="2" t="s">
        <v>17</v>
      </c>
      <c r="D35" s="15">
        <f>D23+D25</f>
        <v>7300.34</v>
      </c>
      <c r="E35" s="15">
        <f>E23+E25</f>
        <v>16759</v>
      </c>
      <c r="F35" s="41" t="str">
        <f>F23</f>
        <v>недостаточное выделение средств</v>
      </c>
    </row>
    <row r="36" spans="1:6" ht="37.5" customHeight="1">
      <c r="A36" s="2" t="s">
        <v>6</v>
      </c>
      <c r="B36" s="6" t="s">
        <v>23</v>
      </c>
      <c r="C36" s="2" t="s">
        <v>17</v>
      </c>
      <c r="D36" s="15"/>
      <c r="E36" s="15"/>
      <c r="F36" s="2"/>
    </row>
    <row r="37" spans="1:6" ht="37.5" customHeight="1">
      <c r="A37" s="2" t="s">
        <v>35</v>
      </c>
      <c r="B37" s="6" t="s">
        <v>24</v>
      </c>
      <c r="C37" s="2" t="s">
        <v>17</v>
      </c>
      <c r="D37" s="15"/>
      <c r="E37" s="15"/>
      <c r="F37" s="2"/>
    </row>
    <row r="39" ht="12.75">
      <c r="A39" s="3" t="s">
        <v>25</v>
      </c>
    </row>
    <row r="40" spans="1:6" ht="54.75" customHeight="1">
      <c r="A40" s="39" t="s">
        <v>49</v>
      </c>
      <c r="B40" s="39"/>
      <c r="C40" s="39"/>
      <c r="D40" s="39"/>
      <c r="E40" s="39"/>
      <c r="F40" s="39"/>
    </row>
    <row r="41" spans="1:6" ht="25.5" customHeight="1">
      <c r="A41" s="38" t="s">
        <v>43</v>
      </c>
      <c r="B41" s="38"/>
      <c r="C41" s="38"/>
      <c r="D41" s="38"/>
      <c r="E41" s="38"/>
      <c r="F41" s="38"/>
    </row>
    <row r="42" spans="1:6" ht="30" customHeight="1">
      <c r="A42" s="38" t="s">
        <v>45</v>
      </c>
      <c r="B42" s="38"/>
      <c r="C42" s="38"/>
      <c r="D42" s="38"/>
      <c r="E42" s="38"/>
      <c r="F42" s="38"/>
    </row>
    <row r="43" spans="1:6" ht="12.75">
      <c r="A43" s="8"/>
      <c r="B43" s="8"/>
      <c r="C43" s="8"/>
      <c r="D43" s="8"/>
      <c r="E43" s="8"/>
      <c r="F43" s="8"/>
    </row>
    <row r="45" spans="3:6" ht="12.75">
      <c r="C45" s="31" t="s">
        <v>58</v>
      </c>
      <c r="D45" s="31"/>
      <c r="E45" s="32" t="s">
        <v>57</v>
      </c>
      <c r="F45" s="32"/>
    </row>
    <row r="46" spans="3:6" ht="12.75">
      <c r="C46" s="31" t="s">
        <v>59</v>
      </c>
      <c r="D46" s="31"/>
      <c r="E46" s="32" t="s">
        <v>65</v>
      </c>
      <c r="F46" s="32"/>
    </row>
    <row r="47" spans="3:6" ht="12.75">
      <c r="C47" s="31" t="s">
        <v>60</v>
      </c>
      <c r="D47" s="31"/>
      <c r="E47" s="32" t="s">
        <v>54</v>
      </c>
      <c r="F47" s="32"/>
    </row>
  </sheetData>
  <sheetProtection/>
  <mergeCells count="26">
    <mergeCell ref="B3:E3"/>
    <mergeCell ref="B4:E4"/>
    <mergeCell ref="B5:E5"/>
    <mergeCell ref="B6:E6"/>
    <mergeCell ref="A8:F8"/>
    <mergeCell ref="A42:F42"/>
    <mergeCell ref="A10:F10"/>
    <mergeCell ref="A40:F40"/>
    <mergeCell ref="A41:F41"/>
    <mergeCell ref="D17:E17"/>
    <mergeCell ref="A17:A18"/>
    <mergeCell ref="B17:B18"/>
    <mergeCell ref="C17:C18"/>
    <mergeCell ref="A12:A13"/>
    <mergeCell ref="C12:E12"/>
    <mergeCell ref="C13:E13"/>
    <mergeCell ref="A14:B14"/>
    <mergeCell ref="C14:E14"/>
    <mergeCell ref="A15:B15"/>
    <mergeCell ref="C15:E15"/>
    <mergeCell ref="C45:D45"/>
    <mergeCell ref="E45:F45"/>
    <mergeCell ref="C46:D46"/>
    <mergeCell ref="E46:F46"/>
    <mergeCell ref="C47:D47"/>
    <mergeCell ref="E47:F47"/>
  </mergeCells>
  <hyperlinks>
    <hyperlink ref="C13" r:id="rId1" display="http://cherel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4"/>
  <ignoredErrors>
    <ignoredError sqref="D22:D24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Борисов Александр Иванович</cp:lastModifiedBy>
  <cp:lastPrinted>2012-01-13T08:27:21Z</cp:lastPrinted>
  <dcterms:created xsi:type="dcterms:W3CDTF">1996-10-08T23:32:33Z</dcterms:created>
  <dcterms:modified xsi:type="dcterms:W3CDTF">2015-04-02T11:17:51Z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